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docs.live.net/d6d49a2cd56fc8e2/Codingstuff/Notenrechner/"/>
    </mc:Choice>
  </mc:AlternateContent>
  <xr:revisionPtr revIDLastSave="14" documentId="13_ncr:1_{7BBF87C3-61E5-45F6-BD8C-917866D6405C}" xr6:coauthVersionLast="47" xr6:coauthVersionMax="47" xr10:uidLastSave="{5BADA812-BABE-4709-83B3-F98C3AF5A509}"/>
  <bookViews>
    <workbookView xWindow="4410" yWindow="0" windowWidth="20220" windowHeight="17385" tabRatio="802" xr2:uid="{9AB0418F-61FF-4F7D-BC75-937179B6972C}"/>
  </bookViews>
  <sheets>
    <sheet name="Wichtiges zu Beginn" sheetId="15" r:id="rId1"/>
    <sheet name="ToC" sheetId="9" r:id="rId2"/>
    <sheet name="Notenübersicht" sheetId="2" r:id="rId3"/>
    <sheet name="Notenspiegel" sheetId="17" r:id="rId4"/>
    <sheet name="WH" sheetId="11" r:id="rId5"/>
    <sheet name="HÜ" sheetId="13" r:id="rId6"/>
    <sheet name="Mündl." sheetId="14" r:id="rId7"/>
    <sheet name="RP" sheetId="12" r:id="rId8"/>
    <sheet name="SA1" sheetId="5" r:id="rId9"/>
    <sheet name="SA2" sheetId="6" r:id="rId10"/>
    <sheet name="SA3" sheetId="7" r:id="rId11"/>
    <sheet name="SA4" sheetId="8" r:id="rId12"/>
    <sheet name="Stammdaten" sheetId="1"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7" l="1"/>
  <c r="J12" i="17"/>
  <c r="K12" i="17"/>
  <c r="L12" i="17"/>
  <c r="M12" i="17"/>
  <c r="N12" i="17"/>
  <c r="O12" i="17"/>
  <c r="P12" i="17"/>
  <c r="I13" i="17"/>
  <c r="J13" i="17"/>
  <c r="K13" i="17"/>
  <c r="L13" i="17"/>
  <c r="M13" i="17"/>
  <c r="N13" i="17"/>
  <c r="O13" i="17"/>
  <c r="P13" i="17"/>
  <c r="I14" i="17"/>
  <c r="J14" i="17"/>
  <c r="K14" i="17"/>
  <c r="L14" i="17"/>
  <c r="M14" i="17"/>
  <c r="N14" i="17"/>
  <c r="O14" i="17"/>
  <c r="P14" i="17"/>
  <c r="I15" i="17"/>
  <c r="J15" i="17"/>
  <c r="K15" i="17"/>
  <c r="L15" i="17"/>
  <c r="M15" i="17"/>
  <c r="N15" i="17"/>
  <c r="O15" i="17"/>
  <c r="P15" i="17"/>
  <c r="I16" i="17"/>
  <c r="J16" i="17"/>
  <c r="K16" i="17"/>
  <c r="L16" i="17"/>
  <c r="M16" i="17"/>
  <c r="N16" i="17"/>
  <c r="O16" i="17"/>
  <c r="P16" i="17"/>
  <c r="I17" i="17"/>
  <c r="J17" i="17"/>
  <c r="K17" i="17"/>
  <c r="L17" i="17"/>
  <c r="M17" i="17"/>
  <c r="N17" i="17"/>
  <c r="O17" i="17"/>
  <c r="P17" i="17"/>
  <c r="I18" i="17"/>
  <c r="J18" i="17"/>
  <c r="K18" i="17"/>
  <c r="L18" i="17"/>
  <c r="M18" i="17"/>
  <c r="N18" i="17"/>
  <c r="O18" i="17"/>
  <c r="P18" i="17"/>
  <c r="I19" i="17"/>
  <c r="J19" i="17"/>
  <c r="K19" i="17"/>
  <c r="L19" i="17"/>
  <c r="M19" i="17"/>
  <c r="N19" i="17"/>
  <c r="O19" i="17"/>
  <c r="P19" i="17"/>
  <c r="I20" i="17"/>
  <c r="J20" i="17"/>
  <c r="K20" i="17"/>
  <c r="L20" i="17"/>
  <c r="M20" i="17"/>
  <c r="N20" i="17"/>
  <c r="O20" i="17"/>
  <c r="P20" i="17"/>
  <c r="I21" i="17"/>
  <c r="J21" i="17"/>
  <c r="K21" i="17"/>
  <c r="L21" i="17"/>
  <c r="M21" i="17"/>
  <c r="N21" i="17"/>
  <c r="O21" i="17"/>
  <c r="P21" i="17"/>
  <c r="I22" i="17"/>
  <c r="J22" i="17"/>
  <c r="K22" i="17"/>
  <c r="L22" i="17"/>
  <c r="M22" i="17"/>
  <c r="N22" i="17"/>
  <c r="O22" i="17"/>
  <c r="P22" i="17"/>
  <c r="I23" i="17"/>
  <c r="J23" i="17"/>
  <c r="K23" i="17"/>
  <c r="L23" i="17"/>
  <c r="M23" i="17"/>
  <c r="N23" i="17"/>
  <c r="O23" i="17"/>
  <c r="P23" i="17"/>
  <c r="I24" i="17"/>
  <c r="J24" i="17"/>
  <c r="K24" i="17"/>
  <c r="L24" i="17"/>
  <c r="M24" i="17"/>
  <c r="N24" i="17"/>
  <c r="O24" i="17"/>
  <c r="P24" i="17"/>
  <c r="I25" i="17"/>
  <c r="J25" i="17"/>
  <c r="K25" i="17"/>
  <c r="L25" i="17"/>
  <c r="M25" i="17"/>
  <c r="N25" i="17"/>
  <c r="O25" i="17"/>
  <c r="P25" i="17"/>
  <c r="I26" i="17"/>
  <c r="J26" i="17"/>
  <c r="K26" i="17"/>
  <c r="L26" i="17"/>
  <c r="M26" i="17"/>
  <c r="N26" i="17"/>
  <c r="O26" i="17"/>
  <c r="P26" i="17"/>
  <c r="I27" i="17"/>
  <c r="J27" i="17"/>
  <c r="K27" i="17"/>
  <c r="L27" i="17"/>
  <c r="M27" i="17"/>
  <c r="N27" i="17"/>
  <c r="O27" i="17"/>
  <c r="P27" i="17"/>
  <c r="I28" i="17"/>
  <c r="J28" i="17"/>
  <c r="K28" i="17"/>
  <c r="L28" i="17"/>
  <c r="M28" i="17"/>
  <c r="N28" i="17"/>
  <c r="O28" i="17"/>
  <c r="P28" i="17"/>
  <c r="I29" i="17"/>
  <c r="J29" i="17"/>
  <c r="K29" i="17"/>
  <c r="L29" i="17"/>
  <c r="M29" i="17"/>
  <c r="N29" i="17"/>
  <c r="O29" i="17"/>
  <c r="P29" i="17"/>
  <c r="I30" i="17"/>
  <c r="J30" i="17"/>
  <c r="K30" i="17"/>
  <c r="L30" i="17"/>
  <c r="M30" i="17"/>
  <c r="N30" i="17"/>
  <c r="O30" i="17"/>
  <c r="P30" i="17"/>
  <c r="I31" i="17"/>
  <c r="J31" i="17"/>
  <c r="K31" i="17"/>
  <c r="L31" i="17"/>
  <c r="M31" i="17"/>
  <c r="N31" i="17"/>
  <c r="O31" i="17"/>
  <c r="P31" i="17"/>
  <c r="I32" i="17"/>
  <c r="J32" i="17"/>
  <c r="K32" i="17"/>
  <c r="L32" i="17"/>
  <c r="M32" i="17"/>
  <c r="N32" i="17"/>
  <c r="O32" i="17"/>
  <c r="P32" i="17"/>
  <c r="I33" i="17"/>
  <c r="J33" i="17"/>
  <c r="K33" i="17"/>
  <c r="L33" i="17"/>
  <c r="M33" i="17"/>
  <c r="N33" i="17"/>
  <c r="O33" i="17"/>
  <c r="P33" i="17"/>
  <c r="I34" i="17"/>
  <c r="J34" i="17"/>
  <c r="K34" i="17"/>
  <c r="L34" i="17"/>
  <c r="M34" i="17"/>
  <c r="N34" i="17"/>
  <c r="O34" i="17"/>
  <c r="P34" i="17"/>
  <c r="I35" i="17"/>
  <c r="J35" i="17"/>
  <c r="K35" i="17"/>
  <c r="L35" i="17"/>
  <c r="M35" i="17"/>
  <c r="N35" i="17"/>
  <c r="O35" i="17"/>
  <c r="P35" i="17"/>
  <c r="I36" i="17"/>
  <c r="J36" i="17"/>
  <c r="K36" i="17"/>
  <c r="L36" i="17"/>
  <c r="M36" i="17"/>
  <c r="N36" i="17"/>
  <c r="O36" i="17"/>
  <c r="P36" i="17"/>
  <c r="I37" i="17"/>
  <c r="J37" i="17"/>
  <c r="K37" i="17"/>
  <c r="L37" i="17"/>
  <c r="M37" i="17"/>
  <c r="N37" i="17"/>
  <c r="O37" i="17"/>
  <c r="P37" i="17"/>
  <c r="I38" i="17"/>
  <c r="J38" i="17"/>
  <c r="K38" i="17"/>
  <c r="L38" i="17"/>
  <c r="M38" i="17"/>
  <c r="N38" i="17"/>
  <c r="O38" i="17"/>
  <c r="P38" i="17"/>
  <c r="I39" i="17"/>
  <c r="J39" i="17"/>
  <c r="K39" i="17"/>
  <c r="L39" i="17"/>
  <c r="M39" i="17"/>
  <c r="N39" i="17"/>
  <c r="O39" i="17"/>
  <c r="P39" i="17"/>
  <c r="I40" i="17"/>
  <c r="J40" i="17"/>
  <c r="K40" i="17"/>
  <c r="L40" i="17"/>
  <c r="M40" i="17"/>
  <c r="N40" i="17"/>
  <c r="O40" i="17"/>
  <c r="P40" i="17"/>
  <c r="I41" i="17"/>
  <c r="J41" i="17"/>
  <c r="K41" i="17"/>
  <c r="L41" i="17"/>
  <c r="M41" i="17"/>
  <c r="N41" i="17"/>
  <c r="O41" i="17"/>
  <c r="P41" i="17"/>
  <c r="I42" i="17"/>
  <c r="J42" i="17"/>
  <c r="K42" i="17"/>
  <c r="L42" i="17"/>
  <c r="M42" i="17"/>
  <c r="N42" i="17"/>
  <c r="O42" i="17"/>
  <c r="P42" i="17"/>
  <c r="I43" i="17"/>
  <c r="J43" i="17"/>
  <c r="K43" i="17"/>
  <c r="L43" i="17"/>
  <c r="M43" i="17"/>
  <c r="N43" i="17"/>
  <c r="O43" i="17"/>
  <c r="P43" i="17"/>
  <c r="I44" i="17"/>
  <c r="J44" i="17"/>
  <c r="K44" i="17"/>
  <c r="L44" i="17"/>
  <c r="M44" i="17"/>
  <c r="N44" i="17"/>
  <c r="O44" i="17"/>
  <c r="P44" i="17"/>
  <c r="I45" i="17"/>
  <c r="J45" i="17"/>
  <c r="K45" i="17"/>
  <c r="L45" i="17"/>
  <c r="M45" i="17"/>
  <c r="N45" i="17"/>
  <c r="O45" i="17"/>
  <c r="P45" i="17"/>
  <c r="I46" i="17"/>
  <c r="J46" i="17"/>
  <c r="K46" i="17"/>
  <c r="L46" i="17"/>
  <c r="M46" i="17"/>
  <c r="N46" i="17"/>
  <c r="O46" i="17"/>
  <c r="P46" i="17"/>
  <c r="P11" i="17"/>
  <c r="O11" i="17"/>
  <c r="N11" i="17"/>
  <c r="M11" i="17"/>
  <c r="L11" i="17"/>
  <c r="K11" i="17"/>
  <c r="J11" i="17"/>
  <c r="I11" i="17"/>
  <c r="B12" i="17"/>
  <c r="C12" i="17"/>
  <c r="D12" i="17"/>
  <c r="E12" i="17"/>
  <c r="F12" i="17"/>
  <c r="G12" i="17"/>
  <c r="H12" i="17"/>
  <c r="B13" i="17"/>
  <c r="C13" i="17"/>
  <c r="D13" i="17"/>
  <c r="E13" i="17"/>
  <c r="F13" i="17"/>
  <c r="G13" i="17"/>
  <c r="H13" i="17"/>
  <c r="B14" i="17"/>
  <c r="C14" i="17"/>
  <c r="D14" i="17"/>
  <c r="E14" i="17"/>
  <c r="F14" i="17"/>
  <c r="G14" i="17"/>
  <c r="H14" i="17"/>
  <c r="B15" i="17"/>
  <c r="C15" i="17"/>
  <c r="D15" i="17"/>
  <c r="E15" i="17"/>
  <c r="F15" i="17"/>
  <c r="G15" i="17"/>
  <c r="H15" i="17"/>
  <c r="B16" i="17"/>
  <c r="C16" i="17"/>
  <c r="D16" i="17"/>
  <c r="E16" i="17"/>
  <c r="F16" i="17"/>
  <c r="G16" i="17"/>
  <c r="H16" i="17"/>
  <c r="B17" i="17"/>
  <c r="C17" i="17"/>
  <c r="D17" i="17"/>
  <c r="E17" i="17"/>
  <c r="F17" i="17"/>
  <c r="G17" i="17"/>
  <c r="H17" i="17"/>
  <c r="B18" i="17"/>
  <c r="C18" i="17"/>
  <c r="D18" i="17"/>
  <c r="E18" i="17"/>
  <c r="F18" i="17"/>
  <c r="G18" i="17"/>
  <c r="H18" i="17"/>
  <c r="B19" i="17"/>
  <c r="C19" i="17"/>
  <c r="D19" i="17"/>
  <c r="E19" i="17"/>
  <c r="F19" i="17"/>
  <c r="G19" i="17"/>
  <c r="H19" i="17"/>
  <c r="B20" i="17"/>
  <c r="C20" i="17"/>
  <c r="D20" i="17"/>
  <c r="E20" i="17"/>
  <c r="F20" i="17"/>
  <c r="G20" i="17"/>
  <c r="H20" i="17"/>
  <c r="B21" i="17"/>
  <c r="C21" i="17"/>
  <c r="D21" i="17"/>
  <c r="E21" i="17"/>
  <c r="F21" i="17"/>
  <c r="G21" i="17"/>
  <c r="H21" i="17"/>
  <c r="B22" i="17"/>
  <c r="C22" i="17"/>
  <c r="D22" i="17"/>
  <c r="E22" i="17"/>
  <c r="F22" i="17"/>
  <c r="G22" i="17"/>
  <c r="H22" i="17"/>
  <c r="B23" i="17"/>
  <c r="C23" i="17"/>
  <c r="D23" i="17"/>
  <c r="E23" i="17"/>
  <c r="F23" i="17"/>
  <c r="G23" i="17"/>
  <c r="H23" i="17"/>
  <c r="B24" i="17"/>
  <c r="C24" i="17"/>
  <c r="D24" i="17"/>
  <c r="E24" i="17"/>
  <c r="F24" i="17"/>
  <c r="G24" i="17"/>
  <c r="H24" i="17"/>
  <c r="B25" i="17"/>
  <c r="C25" i="17"/>
  <c r="D25" i="17"/>
  <c r="E25" i="17"/>
  <c r="F25" i="17"/>
  <c r="G25" i="17"/>
  <c r="H25" i="17"/>
  <c r="B26" i="17"/>
  <c r="C26" i="17"/>
  <c r="D26" i="17"/>
  <c r="E26" i="17"/>
  <c r="F26" i="17"/>
  <c r="G26" i="17"/>
  <c r="H26" i="17"/>
  <c r="B27" i="17"/>
  <c r="C27" i="17"/>
  <c r="D27" i="17"/>
  <c r="E27" i="17"/>
  <c r="F27" i="17"/>
  <c r="G27" i="17"/>
  <c r="H27" i="17"/>
  <c r="B28" i="17"/>
  <c r="C28" i="17"/>
  <c r="D28" i="17"/>
  <c r="E28" i="17"/>
  <c r="F28" i="17"/>
  <c r="G28" i="17"/>
  <c r="H28" i="17"/>
  <c r="B29" i="17"/>
  <c r="C29" i="17"/>
  <c r="D29" i="17"/>
  <c r="E29" i="17"/>
  <c r="F29" i="17"/>
  <c r="G29" i="17"/>
  <c r="H29" i="17"/>
  <c r="B30" i="17"/>
  <c r="C30" i="17"/>
  <c r="D30" i="17"/>
  <c r="E30" i="17"/>
  <c r="F30" i="17"/>
  <c r="G30" i="17"/>
  <c r="H30" i="17"/>
  <c r="B31" i="17"/>
  <c r="C31" i="17"/>
  <c r="D31" i="17"/>
  <c r="E31" i="17"/>
  <c r="F31" i="17"/>
  <c r="G31" i="17"/>
  <c r="H31" i="17"/>
  <c r="B32" i="17"/>
  <c r="C32" i="17"/>
  <c r="D32" i="17"/>
  <c r="E32" i="17"/>
  <c r="F32" i="17"/>
  <c r="G32" i="17"/>
  <c r="H32" i="17"/>
  <c r="B33" i="17"/>
  <c r="C33" i="17"/>
  <c r="D33" i="17"/>
  <c r="E33" i="17"/>
  <c r="F33" i="17"/>
  <c r="G33" i="17"/>
  <c r="H33" i="17"/>
  <c r="B34" i="17"/>
  <c r="C34" i="17"/>
  <c r="D34" i="17"/>
  <c r="E34" i="17"/>
  <c r="F34" i="17"/>
  <c r="G34" i="17"/>
  <c r="H34" i="17"/>
  <c r="B35" i="17"/>
  <c r="C35" i="17"/>
  <c r="D35" i="17"/>
  <c r="E35" i="17"/>
  <c r="F35" i="17"/>
  <c r="G35" i="17"/>
  <c r="H35" i="17"/>
  <c r="B36" i="17"/>
  <c r="C36" i="17"/>
  <c r="D36" i="17"/>
  <c r="E36" i="17"/>
  <c r="F36" i="17"/>
  <c r="G36" i="17"/>
  <c r="H36" i="17"/>
  <c r="B37" i="17"/>
  <c r="C37" i="17"/>
  <c r="D37" i="17"/>
  <c r="E37" i="17"/>
  <c r="F37" i="17"/>
  <c r="G37" i="17"/>
  <c r="H37" i="17"/>
  <c r="B38" i="17"/>
  <c r="C38" i="17"/>
  <c r="D38" i="17"/>
  <c r="E38" i="17"/>
  <c r="F38" i="17"/>
  <c r="G38" i="17"/>
  <c r="H38" i="17"/>
  <c r="B39" i="17"/>
  <c r="C39" i="17"/>
  <c r="D39" i="17"/>
  <c r="E39" i="17"/>
  <c r="F39" i="17"/>
  <c r="G39" i="17"/>
  <c r="H39" i="17"/>
  <c r="B40" i="17"/>
  <c r="C40" i="17"/>
  <c r="D40" i="17"/>
  <c r="E40" i="17"/>
  <c r="F40" i="17"/>
  <c r="G40" i="17"/>
  <c r="H40" i="17"/>
  <c r="B41" i="17"/>
  <c r="C41" i="17"/>
  <c r="D41" i="17"/>
  <c r="E41" i="17"/>
  <c r="F41" i="17"/>
  <c r="G41" i="17"/>
  <c r="H41" i="17"/>
  <c r="B42" i="17"/>
  <c r="C42" i="17"/>
  <c r="D42" i="17"/>
  <c r="E42" i="17"/>
  <c r="F42" i="17"/>
  <c r="G42" i="17"/>
  <c r="H42" i="17"/>
  <c r="B43" i="17"/>
  <c r="C43" i="17"/>
  <c r="D43" i="17"/>
  <c r="E43" i="17"/>
  <c r="F43" i="17"/>
  <c r="G43" i="17"/>
  <c r="H43" i="17"/>
  <c r="B44" i="17"/>
  <c r="C44" i="17"/>
  <c r="D44" i="17"/>
  <c r="E44" i="17"/>
  <c r="F44" i="17"/>
  <c r="G44" i="17"/>
  <c r="H44" i="17"/>
  <c r="B45" i="17"/>
  <c r="C45" i="17"/>
  <c r="D45" i="17"/>
  <c r="E45" i="17"/>
  <c r="F45" i="17"/>
  <c r="G45" i="17"/>
  <c r="H45" i="17"/>
  <c r="B46" i="17"/>
  <c r="C46" i="17"/>
  <c r="D46" i="17"/>
  <c r="E46" i="17"/>
  <c r="F46" i="17"/>
  <c r="G46" i="17"/>
  <c r="H46" i="17"/>
  <c r="H11" i="17"/>
  <c r="G11" i="17"/>
  <c r="F11" i="17"/>
  <c r="E11" i="17"/>
  <c r="D11" i="17"/>
  <c r="C11" i="17"/>
  <c r="B11" i="17"/>
  <c r="A1" i="17"/>
  <c r="AA10" i="2"/>
  <c r="Y10" i="2"/>
  <c r="W10" i="2"/>
  <c r="U10" i="2"/>
  <c r="S10" i="2"/>
  <c r="Q10" i="2"/>
  <c r="L10" i="2"/>
  <c r="J10" i="2"/>
  <c r="H10" i="2"/>
  <c r="F10" i="2"/>
  <c r="D10" i="2"/>
  <c r="B10" i="2"/>
  <c r="N10" i="2"/>
  <c r="H19" i="1"/>
  <c r="G19" i="1"/>
  <c r="A21" i="2"/>
  <c r="U31" i="2"/>
  <c r="AU8" i="14"/>
  <c r="U7" i="2" s="1"/>
  <c r="AU9" i="14"/>
  <c r="U8" i="2" s="1"/>
  <c r="AU10" i="14"/>
  <c r="U9" i="2" s="1"/>
  <c r="AU12" i="14"/>
  <c r="U11" i="2" s="1"/>
  <c r="AU16" i="14"/>
  <c r="U15" i="2" s="1"/>
  <c r="AU20" i="14"/>
  <c r="U19" i="2" s="1"/>
  <c r="AU21" i="14"/>
  <c r="U20" i="2" s="1"/>
  <c r="AU24" i="14"/>
  <c r="U23" i="2" s="1"/>
  <c r="AU25" i="14"/>
  <c r="U24" i="2" s="1"/>
  <c r="AU32" i="14"/>
  <c r="AU33" i="14"/>
  <c r="U32" i="2" s="1"/>
  <c r="AU34" i="14"/>
  <c r="U33" i="2" s="1"/>
  <c r="AU36" i="14"/>
  <c r="U35" i="2" s="1"/>
  <c r="AU40" i="14"/>
  <c r="U39" i="2" s="1"/>
  <c r="AO40" i="14"/>
  <c r="AT40" i="14" s="1"/>
  <c r="AO39" i="14"/>
  <c r="AT39" i="14" s="1"/>
  <c r="AU39" i="14" s="1"/>
  <c r="U38" i="2" s="1"/>
  <c r="AO38" i="14"/>
  <c r="AT38" i="14" s="1"/>
  <c r="AU38" i="14" s="1"/>
  <c r="U37" i="2" s="1"/>
  <c r="AT37" i="14"/>
  <c r="AU37" i="14" s="1"/>
  <c r="U36" i="2" s="1"/>
  <c r="AO37" i="14"/>
  <c r="AO36" i="14"/>
  <c r="AT36" i="14" s="1"/>
  <c r="AT35" i="14"/>
  <c r="AU35" i="14" s="1"/>
  <c r="U34" i="2" s="1"/>
  <c r="AO35" i="14"/>
  <c r="AO34" i="14"/>
  <c r="AT34" i="14" s="1"/>
  <c r="AT33" i="14"/>
  <c r="AO33" i="14"/>
  <c r="AO32" i="14"/>
  <c r="AT32" i="14" s="1"/>
  <c r="AO31" i="14"/>
  <c r="AT31" i="14" s="1"/>
  <c r="AU31" i="14" s="1"/>
  <c r="U30" i="2" s="1"/>
  <c r="AO30" i="14"/>
  <c r="AT30" i="14" s="1"/>
  <c r="AU30" i="14" s="1"/>
  <c r="U29" i="2" s="1"/>
  <c r="AT29" i="14"/>
  <c r="AU29" i="14" s="1"/>
  <c r="U28" i="2" s="1"/>
  <c r="AO29" i="14"/>
  <c r="AO28" i="14"/>
  <c r="AT28" i="14" s="1"/>
  <c r="AU28" i="14" s="1"/>
  <c r="U27" i="2" s="1"/>
  <c r="AT27" i="14"/>
  <c r="AU27" i="14" s="1"/>
  <c r="U26" i="2" s="1"/>
  <c r="AO27" i="14"/>
  <c r="AO26" i="14"/>
  <c r="AT26" i="14" s="1"/>
  <c r="AU26" i="14" s="1"/>
  <c r="U25" i="2" s="1"/>
  <c r="AT25" i="14"/>
  <c r="AO25" i="14"/>
  <c r="AO24" i="14"/>
  <c r="AT24" i="14" s="1"/>
  <c r="AO23" i="14"/>
  <c r="AT23" i="14" s="1"/>
  <c r="AU23" i="14" s="1"/>
  <c r="U22" i="2" s="1"/>
  <c r="AO22" i="14"/>
  <c r="AT22" i="14" s="1"/>
  <c r="AU22" i="14" s="1"/>
  <c r="U21" i="2" s="1"/>
  <c r="AT21" i="14"/>
  <c r="AO21" i="14"/>
  <c r="AO20" i="14"/>
  <c r="AT20" i="14" s="1"/>
  <c r="AT19" i="14"/>
  <c r="AU19" i="14" s="1"/>
  <c r="U18" i="2" s="1"/>
  <c r="AO19" i="14"/>
  <c r="AO18" i="14"/>
  <c r="AT18" i="14" s="1"/>
  <c r="AU18" i="14" s="1"/>
  <c r="U17" i="2" s="1"/>
  <c r="AT17" i="14"/>
  <c r="AU17" i="14" s="1"/>
  <c r="U16" i="2" s="1"/>
  <c r="AO17" i="14"/>
  <c r="AO16" i="14"/>
  <c r="AT16" i="14" s="1"/>
  <c r="AO15" i="14"/>
  <c r="AT15" i="14" s="1"/>
  <c r="AU15" i="14" s="1"/>
  <c r="U14" i="2" s="1"/>
  <c r="AO14" i="14"/>
  <c r="AT14" i="14" s="1"/>
  <c r="AU14" i="14" s="1"/>
  <c r="U13" i="2" s="1"/>
  <c r="AT13" i="14"/>
  <c r="AU13" i="14" s="1"/>
  <c r="U12" i="2" s="1"/>
  <c r="AO13" i="14"/>
  <c r="AO12" i="14"/>
  <c r="AT12" i="14" s="1"/>
  <c r="AT11" i="14"/>
  <c r="AU11" i="14" s="1"/>
  <c r="AO11" i="14"/>
  <c r="AO10" i="14"/>
  <c r="AT10" i="14" s="1"/>
  <c r="AT9" i="14"/>
  <c r="AO9" i="14"/>
  <c r="AO8" i="14"/>
  <c r="AT8" i="14" s="1"/>
  <c r="AO7" i="14"/>
  <c r="AT7" i="14" s="1"/>
  <c r="AU7" i="14" s="1"/>
  <c r="U6" i="2" s="1"/>
  <c r="AO6" i="14"/>
  <c r="AT6" i="14" s="1"/>
  <c r="AU6" i="14" s="1"/>
  <c r="U5" i="2" s="1"/>
  <c r="AT5" i="14"/>
  <c r="AU5" i="14" s="1"/>
  <c r="U4" i="2" s="1"/>
  <c r="AO5" i="14"/>
  <c r="AO4" i="14"/>
  <c r="AT4" i="14" s="1"/>
  <c r="W28" i="14"/>
  <c r="W29" i="14"/>
  <c r="W32" i="14"/>
  <c r="W35" i="14"/>
  <c r="R7" i="14"/>
  <c r="W7" i="14" s="1"/>
  <c r="R8" i="14"/>
  <c r="W8" i="14" s="1"/>
  <c r="R9" i="14"/>
  <c r="W9" i="14" s="1"/>
  <c r="R10" i="14"/>
  <c r="W10" i="14" s="1"/>
  <c r="R11" i="14"/>
  <c r="W11" i="14" s="1"/>
  <c r="R12" i="14"/>
  <c r="W12" i="14" s="1"/>
  <c r="R13" i="14"/>
  <c r="W13" i="14" s="1"/>
  <c r="R14" i="14"/>
  <c r="W14" i="14" s="1"/>
  <c r="R15" i="14"/>
  <c r="W15" i="14" s="1"/>
  <c r="R16" i="14"/>
  <c r="W16" i="14" s="1"/>
  <c r="R17" i="14"/>
  <c r="W17" i="14" s="1"/>
  <c r="R18" i="14"/>
  <c r="W18" i="14" s="1"/>
  <c r="R19" i="14"/>
  <c r="W19" i="14" s="1"/>
  <c r="R20" i="14"/>
  <c r="W20" i="14" s="1"/>
  <c r="R21" i="14"/>
  <c r="W21" i="14" s="1"/>
  <c r="R22" i="14"/>
  <c r="W22" i="14" s="1"/>
  <c r="R23" i="14"/>
  <c r="W23" i="14" s="1"/>
  <c r="R24" i="14"/>
  <c r="W24" i="14" s="1"/>
  <c r="R25" i="14"/>
  <c r="W25" i="14" s="1"/>
  <c r="R26" i="14"/>
  <c r="W26" i="14" s="1"/>
  <c r="R27" i="14"/>
  <c r="W27" i="14" s="1"/>
  <c r="R28" i="14"/>
  <c r="R29" i="14"/>
  <c r="R30" i="14"/>
  <c r="W30" i="14" s="1"/>
  <c r="R31" i="14"/>
  <c r="W31" i="14" s="1"/>
  <c r="R32" i="14"/>
  <c r="R33" i="14"/>
  <c r="W33" i="14" s="1"/>
  <c r="R34" i="14"/>
  <c r="W34" i="14" s="1"/>
  <c r="R35" i="14"/>
  <c r="R36" i="14"/>
  <c r="W36" i="14" s="1"/>
  <c r="R37" i="14"/>
  <c r="W37" i="14" s="1"/>
  <c r="R38" i="14"/>
  <c r="W38" i="14" s="1"/>
  <c r="R39" i="14"/>
  <c r="W39" i="14" s="1"/>
  <c r="R40" i="14"/>
  <c r="W40" i="14" s="1"/>
  <c r="R6" i="14"/>
  <c r="W6" i="14" s="1"/>
  <c r="R5" i="14"/>
  <c r="W5" i="14" s="1"/>
  <c r="R4" i="14"/>
  <c r="W4" i="14" s="1"/>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1" i="14"/>
  <c r="P5" i="17" l="1"/>
  <c r="M6" i="17"/>
  <c r="O5" i="17"/>
  <c r="N4" i="17"/>
  <c r="M3" i="17"/>
  <c r="P7" i="17"/>
  <c r="N6" i="17"/>
  <c r="O6" i="17"/>
  <c r="O7" i="17"/>
  <c r="N7" i="17"/>
  <c r="M4" i="17"/>
  <c r="M7" i="17"/>
  <c r="P3" i="17"/>
  <c r="N5" i="17"/>
  <c r="O4" i="17"/>
  <c r="P6" i="17"/>
  <c r="O3" i="17"/>
  <c r="M5" i="17"/>
  <c r="P4" i="17"/>
  <c r="N3" i="17"/>
  <c r="A28" i="17"/>
  <c r="AC10" i="2"/>
  <c r="X5" i="14"/>
  <c r="F4" i="2" s="1"/>
  <c r="X11" i="14"/>
  <c r="X17" i="14"/>
  <c r="F16" i="2" s="1"/>
  <c r="X35" i="14"/>
  <c r="F34" i="2" s="1"/>
  <c r="X7" i="14"/>
  <c r="F6" i="2" s="1"/>
  <c r="X13" i="14"/>
  <c r="F12" i="2" s="1"/>
  <c r="X19" i="14"/>
  <c r="F18" i="2" s="1"/>
  <c r="X25" i="14"/>
  <c r="F24" i="2" s="1"/>
  <c r="X31" i="14"/>
  <c r="F30" i="2" s="1"/>
  <c r="X6" i="14"/>
  <c r="F5" i="2" s="1"/>
  <c r="X24" i="14"/>
  <c r="F23" i="2" s="1"/>
  <c r="X30" i="14"/>
  <c r="F29" i="2" s="1"/>
  <c r="X36" i="14"/>
  <c r="F35" i="2" s="1"/>
  <c r="X8" i="14"/>
  <c r="F7" i="2" s="1"/>
  <c r="X32" i="14"/>
  <c r="F31" i="2" s="1"/>
  <c r="X38" i="14"/>
  <c r="F37" i="2" s="1"/>
  <c r="X21" i="14"/>
  <c r="F20" i="2" s="1"/>
  <c r="X27" i="14"/>
  <c r="F26" i="2" s="1"/>
  <c r="X33" i="14"/>
  <c r="F32" i="2" s="1"/>
  <c r="X39" i="14"/>
  <c r="F38" i="2" s="1"/>
  <c r="X26" i="14"/>
  <c r="F25" i="2" s="1"/>
  <c r="X10" i="14"/>
  <c r="F9" i="2" s="1"/>
  <c r="X16" i="14"/>
  <c r="F15" i="2" s="1"/>
  <c r="X22" i="14"/>
  <c r="F21" i="2" s="1"/>
  <c r="X28" i="14"/>
  <c r="F27" i="2" s="1"/>
  <c r="X9" i="14"/>
  <c r="F8" i="2" s="1"/>
  <c r="X15" i="14"/>
  <c r="F14" i="2" s="1"/>
  <c r="X20" i="14"/>
  <c r="F19" i="2" s="1"/>
  <c r="X37" i="14"/>
  <c r="F36" i="2" s="1"/>
  <c r="X12" i="14"/>
  <c r="F11" i="2" s="1"/>
  <c r="X18" i="14"/>
  <c r="F17" i="2" s="1"/>
  <c r="X23" i="14"/>
  <c r="F22" i="2" s="1"/>
  <c r="X29" i="14"/>
  <c r="F28" i="2" s="1"/>
  <c r="X34" i="14"/>
  <c r="F33" i="2" s="1"/>
  <c r="X40" i="14"/>
  <c r="F39" i="2" s="1"/>
  <c r="X14" i="14"/>
  <c r="F13" i="2" s="1"/>
  <c r="S24" i="2" l="1"/>
  <c r="S36" i="2"/>
  <c r="DR6" i="13"/>
  <c r="EC39" i="13"/>
  <c r="EB42" i="13"/>
  <c r="EC42" i="13" s="1"/>
  <c r="S39" i="2" s="1"/>
  <c r="EB41" i="13"/>
  <c r="EC41" i="13" s="1"/>
  <c r="S38" i="2" s="1"/>
  <c r="EB40" i="13"/>
  <c r="EC40" i="13" s="1"/>
  <c r="S37" i="2" s="1"/>
  <c r="EB39" i="13"/>
  <c r="EB38" i="13"/>
  <c r="EB37" i="13"/>
  <c r="EB36" i="13"/>
  <c r="EB35" i="13"/>
  <c r="EB34" i="13"/>
  <c r="EB33" i="13"/>
  <c r="EB32" i="13"/>
  <c r="EB31" i="13"/>
  <c r="EB30" i="13"/>
  <c r="EC30" i="13" s="1"/>
  <c r="S27" i="2" s="1"/>
  <c r="EB29" i="13"/>
  <c r="EC29" i="13" s="1"/>
  <c r="S26" i="2" s="1"/>
  <c r="EB28" i="13"/>
  <c r="EC28" i="13" s="1"/>
  <c r="S25" i="2" s="1"/>
  <c r="EB27" i="13"/>
  <c r="EC27" i="13" s="1"/>
  <c r="EB26" i="13"/>
  <c r="EB25" i="13"/>
  <c r="EB24" i="13"/>
  <c r="EB23" i="13"/>
  <c r="EB22" i="13"/>
  <c r="EB21" i="13"/>
  <c r="EB20" i="13"/>
  <c r="EB19" i="13"/>
  <c r="EB18" i="13"/>
  <c r="EB17" i="13"/>
  <c r="EB16" i="13"/>
  <c r="EB15" i="13"/>
  <c r="EB14" i="13"/>
  <c r="EB13" i="13"/>
  <c r="EB12" i="13"/>
  <c r="EB11" i="13"/>
  <c r="EB10" i="13"/>
  <c r="EB9" i="13"/>
  <c r="EB8" i="13"/>
  <c r="EB7" i="13"/>
  <c r="EA6" i="13"/>
  <c r="DZ6" i="13"/>
  <c r="DY6" i="13"/>
  <c r="DX6" i="13"/>
  <c r="DW6" i="13"/>
  <c r="DV6" i="13"/>
  <c r="DU6" i="13"/>
  <c r="DT6" i="13"/>
  <c r="DS6" i="13"/>
  <c r="DQ6" i="13"/>
  <c r="DP6" i="13"/>
  <c r="DO6" i="13"/>
  <c r="DN6" i="13"/>
  <c r="DM6" i="13"/>
  <c r="DL6" i="13"/>
  <c r="DK6" i="13"/>
  <c r="DJ6" i="13"/>
  <c r="DI6" i="13"/>
  <c r="DH6" i="13"/>
  <c r="DG6" i="13"/>
  <c r="DF6" i="13"/>
  <c r="DE6" i="13"/>
  <c r="DD6" i="13"/>
  <c r="DC6" i="13"/>
  <c r="DB6" i="13"/>
  <c r="DA6" i="13"/>
  <c r="CZ6" i="13"/>
  <c r="CY6" i="13"/>
  <c r="CX6" i="13"/>
  <c r="CW6" i="13"/>
  <c r="CV6" i="13"/>
  <c r="CU6" i="13"/>
  <c r="CT6" i="13"/>
  <c r="CS6" i="13"/>
  <c r="CR6" i="13"/>
  <c r="CQ6" i="13"/>
  <c r="CP6" i="13"/>
  <c r="CO6" i="13"/>
  <c r="CN6" i="13"/>
  <c r="CM6" i="13"/>
  <c r="CL6" i="13"/>
  <c r="CK6" i="13"/>
  <c r="CJ6" i="13"/>
  <c r="CI6" i="13"/>
  <c r="CH6" i="13"/>
  <c r="CG6" i="13"/>
  <c r="CF6" i="13"/>
  <c r="CE6" i="13"/>
  <c r="CD6" i="13"/>
  <c r="CC6" i="13"/>
  <c r="CB6" i="13"/>
  <c r="CA6" i="13"/>
  <c r="BZ6" i="13"/>
  <c r="BY6" i="13"/>
  <c r="BX6" i="13"/>
  <c r="BW6" i="13"/>
  <c r="BV6" i="13"/>
  <c r="BU6" i="13"/>
  <c r="BT6" i="13"/>
  <c r="BS6" i="13"/>
  <c r="BR6" i="13"/>
  <c r="BQ6" i="13"/>
  <c r="BP6" i="13"/>
  <c r="EB6" i="13" s="1"/>
  <c r="EC7" i="13" s="1"/>
  <c r="S4" i="2" s="1"/>
  <c r="B6" i="13"/>
  <c r="D6" i="13"/>
  <c r="E6" i="13"/>
  <c r="F6" i="13"/>
  <c r="G6" i="13"/>
  <c r="H6" i="13"/>
  <c r="I6" i="13"/>
  <c r="J6" i="13"/>
  <c r="K6" i="13"/>
  <c r="L6" i="13"/>
  <c r="M6" i="13"/>
  <c r="N6" i="13"/>
  <c r="O6" i="13"/>
  <c r="P6" i="13"/>
  <c r="Q6" i="13"/>
  <c r="R6" i="13"/>
  <c r="S6" i="13"/>
  <c r="T6" i="13"/>
  <c r="U6" i="13"/>
  <c r="V6" i="13"/>
  <c r="W6" i="13"/>
  <c r="X6" i="13"/>
  <c r="Y6" i="13"/>
  <c r="Z6" i="13"/>
  <c r="AA6" i="13"/>
  <c r="AB6" i="13"/>
  <c r="AC6" i="13"/>
  <c r="AD6" i="13"/>
  <c r="AE6" i="13"/>
  <c r="AF6" i="13"/>
  <c r="AG6" i="13"/>
  <c r="AH6" i="13"/>
  <c r="AI6" i="13"/>
  <c r="AJ6" i="13"/>
  <c r="AK6" i="13"/>
  <c r="AL6" i="13"/>
  <c r="AM6" i="13"/>
  <c r="AN6" i="13"/>
  <c r="AO6" i="13"/>
  <c r="AP6" i="13"/>
  <c r="AQ6" i="13"/>
  <c r="AR6" i="13"/>
  <c r="AS6" i="13"/>
  <c r="AT6" i="13"/>
  <c r="AU6" i="13"/>
  <c r="AV6" i="13"/>
  <c r="AW6" i="13"/>
  <c r="AX6" i="13"/>
  <c r="AY6" i="13"/>
  <c r="AZ6" i="13"/>
  <c r="BA6" i="13"/>
  <c r="BB6" i="13"/>
  <c r="BC6" i="13"/>
  <c r="BD6" i="13"/>
  <c r="BE6" i="13"/>
  <c r="BF6" i="13"/>
  <c r="BG6" i="13"/>
  <c r="BH6" i="13"/>
  <c r="BI6" i="13"/>
  <c r="BJ6" i="13"/>
  <c r="BK6" i="13"/>
  <c r="BL6" i="13"/>
  <c r="BM6" i="13"/>
  <c r="C6" i="13"/>
  <c r="BN42" i="13"/>
  <c r="A42" i="13"/>
  <c r="BN41" i="13"/>
  <c r="A41" i="13"/>
  <c r="BN40" i="13"/>
  <c r="A40" i="13"/>
  <c r="BN39" i="13"/>
  <c r="A39" i="13"/>
  <c r="BN38" i="13"/>
  <c r="A38" i="13"/>
  <c r="BN37" i="13"/>
  <c r="A37" i="13"/>
  <c r="BN36" i="13"/>
  <c r="A36" i="13"/>
  <c r="BN35" i="13"/>
  <c r="A35" i="13"/>
  <c r="BN34" i="13"/>
  <c r="A34" i="13"/>
  <c r="BN33" i="13"/>
  <c r="A33" i="13"/>
  <c r="BN32" i="13"/>
  <c r="A32" i="13"/>
  <c r="BN31" i="13"/>
  <c r="A31" i="13"/>
  <c r="BN30" i="13"/>
  <c r="A30" i="13"/>
  <c r="BN29" i="13"/>
  <c r="A29" i="13"/>
  <c r="BN28" i="13"/>
  <c r="A28" i="13"/>
  <c r="BN27" i="13"/>
  <c r="A27" i="13"/>
  <c r="BN26" i="13"/>
  <c r="A26" i="13"/>
  <c r="BN25" i="13"/>
  <c r="A25" i="13"/>
  <c r="BN24" i="13"/>
  <c r="A24" i="13"/>
  <c r="BN23" i="13"/>
  <c r="A23" i="13"/>
  <c r="BN22" i="13"/>
  <c r="A22" i="13"/>
  <c r="BN21" i="13"/>
  <c r="A21" i="13"/>
  <c r="BN20" i="13"/>
  <c r="A20" i="13"/>
  <c r="BN19" i="13"/>
  <c r="A19" i="13"/>
  <c r="BN18" i="13"/>
  <c r="A18" i="13"/>
  <c r="BN17" i="13"/>
  <c r="A17" i="13"/>
  <c r="BN16" i="13"/>
  <c r="A16" i="13"/>
  <c r="BN15" i="13"/>
  <c r="A15" i="13"/>
  <c r="BN14" i="13"/>
  <c r="A14" i="13"/>
  <c r="BN13" i="13"/>
  <c r="A13" i="13"/>
  <c r="BN12" i="13"/>
  <c r="A12" i="13"/>
  <c r="BN11" i="13"/>
  <c r="A11" i="13"/>
  <c r="BN10" i="13"/>
  <c r="A10" i="13"/>
  <c r="BN9" i="13"/>
  <c r="A9" i="13"/>
  <c r="BN8" i="13"/>
  <c r="A8" i="13"/>
  <c r="BN7" i="13"/>
  <c r="A7" i="13"/>
  <c r="A1" i="13"/>
  <c r="EC18" i="13" l="1"/>
  <c r="S15" i="2" s="1"/>
  <c r="EC17" i="13"/>
  <c r="S14" i="2" s="1"/>
  <c r="EC16" i="13"/>
  <c r="S13" i="2" s="1"/>
  <c r="EC11" i="13"/>
  <c r="S8" i="2" s="1"/>
  <c r="EC15" i="13"/>
  <c r="S12" i="2" s="1"/>
  <c r="EC38" i="13"/>
  <c r="S35" i="2" s="1"/>
  <c r="EC26" i="13"/>
  <c r="S23" i="2" s="1"/>
  <c r="EC14" i="13"/>
  <c r="S11" i="2" s="1"/>
  <c r="EC37" i="13"/>
  <c r="S34" i="2" s="1"/>
  <c r="EC25" i="13"/>
  <c r="S22" i="2" s="1"/>
  <c r="EC13" i="13"/>
  <c r="EC36" i="13"/>
  <c r="S33" i="2" s="1"/>
  <c r="EC24" i="13"/>
  <c r="S21" i="2" s="1"/>
  <c r="EC12" i="13"/>
  <c r="S9" i="2" s="1"/>
  <c r="EC35" i="13"/>
  <c r="S32" i="2" s="1"/>
  <c r="EC23" i="13"/>
  <c r="S20" i="2" s="1"/>
  <c r="EC34" i="13"/>
  <c r="S31" i="2" s="1"/>
  <c r="EC22" i="13"/>
  <c r="S19" i="2" s="1"/>
  <c r="EC10" i="13"/>
  <c r="S7" i="2" s="1"/>
  <c r="EC33" i="13"/>
  <c r="S30" i="2" s="1"/>
  <c r="EC21" i="13"/>
  <c r="S18" i="2" s="1"/>
  <c r="EC9" i="13"/>
  <c r="S6" i="2" s="1"/>
  <c r="EC32" i="13"/>
  <c r="S29" i="2" s="1"/>
  <c r="EC20" i="13"/>
  <c r="S17" i="2" s="1"/>
  <c r="EC8" i="13"/>
  <c r="S5" i="2" s="1"/>
  <c r="EC31" i="13"/>
  <c r="S28" i="2" s="1"/>
  <c r="EC19" i="13"/>
  <c r="S16" i="2" s="1"/>
  <c r="BN6" i="13"/>
  <c r="BO39" i="13" s="1"/>
  <c r="D36" i="2" s="1"/>
  <c r="BO40" i="13"/>
  <c r="D37" i="2" s="1"/>
  <c r="BO27" i="13"/>
  <c r="D24" i="2" s="1"/>
  <c r="BO13" i="13"/>
  <c r="BO25" i="13"/>
  <c r="D22" i="2" s="1"/>
  <c r="BO33" i="13"/>
  <c r="D30" i="2" s="1"/>
  <c r="BO19" i="13"/>
  <c r="D16" i="2" s="1"/>
  <c r="BO9" i="13"/>
  <c r="D6" i="2" s="1"/>
  <c r="BO29" i="13"/>
  <c r="D26" i="2" s="1"/>
  <c r="BO37" i="13"/>
  <c r="D34" i="2" s="1"/>
  <c r="BO26" i="13"/>
  <c r="D23" i="2" s="1"/>
  <c r="BO34" i="13"/>
  <c r="D31" i="2" s="1"/>
  <c r="BO7" i="13"/>
  <c r="D4" i="2" s="1"/>
  <c r="BO11" i="13"/>
  <c r="D8" i="2" s="1"/>
  <c r="BO35" i="13"/>
  <c r="D32" i="2" s="1"/>
  <c r="BO30" i="13"/>
  <c r="D27" i="2" s="1"/>
  <c r="BO10" i="13"/>
  <c r="D7" i="2" s="1"/>
  <c r="BO24" i="13"/>
  <c r="D21" i="2" s="1"/>
  <c r="BO41" i="13"/>
  <c r="D38" i="2" s="1"/>
  <c r="BO31" i="13"/>
  <c r="D28" i="2" s="1"/>
  <c r="BO8" i="13"/>
  <c r="D5" i="2" s="1"/>
  <c r="BO18" i="13"/>
  <c r="D15" i="2" s="1"/>
  <c r="BO32" i="13"/>
  <c r="D29" i="2" s="1"/>
  <c r="BO42" i="13"/>
  <c r="D39" i="2" s="1"/>
  <c r="BO20" i="13"/>
  <c r="D17" i="2" s="1"/>
  <c r="BO17" i="13"/>
  <c r="D14" i="2" s="1"/>
  <c r="BO14" i="13"/>
  <c r="D11" i="2" s="1"/>
  <c r="BO38" i="13"/>
  <c r="D35" i="2" s="1"/>
  <c r="BO22" i="13"/>
  <c r="D19" i="2" s="1"/>
  <c r="BO36" i="13" l="1"/>
  <c r="D33" i="2" s="1"/>
  <c r="BO16" i="13"/>
  <c r="D13" i="2" s="1"/>
  <c r="BO12" i="13"/>
  <c r="D9" i="2" s="1"/>
  <c r="BO23" i="13"/>
  <c r="D20" i="2" s="1"/>
  <c r="BO28" i="13"/>
  <c r="D25" i="2" s="1"/>
  <c r="BO21" i="13"/>
  <c r="D18" i="2" s="1"/>
  <c r="BO15" i="13"/>
  <c r="D12" i="2" s="1"/>
  <c r="AB41" i="12" l="1"/>
  <c r="N41" i="12"/>
  <c r="A41" i="12"/>
  <c r="AB40" i="12"/>
  <c r="N40" i="12"/>
  <c r="A40" i="12"/>
  <c r="AB39" i="12"/>
  <c r="N39" i="12"/>
  <c r="A39" i="12"/>
  <c r="AB38" i="12"/>
  <c r="N38" i="12"/>
  <c r="A38" i="12"/>
  <c r="AB37" i="12"/>
  <c r="N37" i="12"/>
  <c r="A37" i="12"/>
  <c r="AB36" i="12"/>
  <c r="N36" i="12"/>
  <c r="A36" i="12"/>
  <c r="AB35" i="12"/>
  <c r="N35" i="12"/>
  <c r="A35" i="12"/>
  <c r="AB34" i="12"/>
  <c r="N34" i="12"/>
  <c r="A34" i="12"/>
  <c r="AB33" i="12"/>
  <c r="N33" i="12"/>
  <c r="A33" i="12"/>
  <c r="AB32" i="12"/>
  <c r="N32" i="12"/>
  <c r="A32" i="12"/>
  <c r="AB31" i="12"/>
  <c r="N31" i="12"/>
  <c r="A31" i="12"/>
  <c r="AB30" i="12"/>
  <c r="N30" i="12"/>
  <c r="A30" i="12"/>
  <c r="AB29" i="12"/>
  <c r="N29" i="12"/>
  <c r="A29" i="12"/>
  <c r="AB28" i="12"/>
  <c r="N28" i="12"/>
  <c r="A28" i="12"/>
  <c r="AB27" i="12"/>
  <c r="N27" i="12"/>
  <c r="A27" i="12"/>
  <c r="AB26" i="12"/>
  <c r="N26" i="12"/>
  <c r="A26" i="12"/>
  <c r="AB25" i="12"/>
  <c r="N25" i="12"/>
  <c r="A25" i="12"/>
  <c r="AB24" i="12"/>
  <c r="N24" i="12"/>
  <c r="A24" i="12"/>
  <c r="AB23" i="12"/>
  <c r="N23" i="12"/>
  <c r="A23" i="12"/>
  <c r="AB22" i="12"/>
  <c r="N22" i="12"/>
  <c r="A22" i="12"/>
  <c r="AB21" i="12"/>
  <c r="N21" i="12"/>
  <c r="A21" i="12"/>
  <c r="AB20" i="12"/>
  <c r="N20" i="12"/>
  <c r="A20" i="12"/>
  <c r="AB19" i="12"/>
  <c r="N19" i="12"/>
  <c r="A19" i="12"/>
  <c r="AB18" i="12"/>
  <c r="N18" i="12"/>
  <c r="A18" i="12"/>
  <c r="AB17" i="12"/>
  <c r="N17" i="12"/>
  <c r="A17" i="12"/>
  <c r="AB16" i="12"/>
  <c r="N16" i="12"/>
  <c r="A16" i="12"/>
  <c r="AB15" i="12"/>
  <c r="N15" i="12"/>
  <c r="A15" i="12"/>
  <c r="AB14" i="12"/>
  <c r="N14" i="12"/>
  <c r="A14" i="12"/>
  <c r="AB13" i="12"/>
  <c r="N13" i="12"/>
  <c r="A13" i="12"/>
  <c r="AB12" i="12"/>
  <c r="N12" i="12"/>
  <c r="A12" i="12"/>
  <c r="AB11" i="12"/>
  <c r="N11" i="12"/>
  <c r="A11" i="12"/>
  <c r="AB10" i="12"/>
  <c r="N10" i="12"/>
  <c r="A10" i="12"/>
  <c r="AB9" i="12"/>
  <c r="N9" i="12"/>
  <c r="A9" i="12"/>
  <c r="AB8" i="12"/>
  <c r="N8" i="12"/>
  <c r="A8" i="12"/>
  <c r="AB7" i="12"/>
  <c r="N7" i="12"/>
  <c r="A7" i="12"/>
  <c r="AB6" i="12"/>
  <c r="N6" i="12"/>
  <c r="A6" i="12"/>
  <c r="AB5" i="12"/>
  <c r="N5" i="12"/>
  <c r="A1" i="12"/>
  <c r="AB4" i="11"/>
  <c r="AB5" i="11"/>
  <c r="AB6" i="11"/>
  <c r="AB7" i="11"/>
  <c r="AB8" i="11"/>
  <c r="AB9" i="11"/>
  <c r="AB10" i="11"/>
  <c r="AB11" i="11"/>
  <c r="AB12" i="11"/>
  <c r="AB13" i="11"/>
  <c r="AB14" i="11"/>
  <c r="AB15" i="11"/>
  <c r="AB16" i="11"/>
  <c r="AB17" i="11"/>
  <c r="AB18" i="11"/>
  <c r="AB19" i="11"/>
  <c r="AB20" i="11"/>
  <c r="AB21" i="11"/>
  <c r="AB22" i="11"/>
  <c r="AB23" i="11"/>
  <c r="AB24" i="11"/>
  <c r="AB25" i="11"/>
  <c r="AB26" i="11"/>
  <c r="AB27" i="11"/>
  <c r="AB28" i="11"/>
  <c r="AB29" i="11"/>
  <c r="AB30" i="11"/>
  <c r="AB31" i="11"/>
  <c r="AB32" i="11"/>
  <c r="AB33" i="11"/>
  <c r="AB34" i="11"/>
  <c r="AB35" i="11"/>
  <c r="AB36" i="11"/>
  <c r="AB37" i="11"/>
  <c r="AB38" i="11"/>
  <c r="AB39" i="11"/>
  <c r="AB40"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 i="11"/>
  <c r="AC32" i="12" l="1"/>
  <c r="W30" i="2" s="1"/>
  <c r="AC9" i="12"/>
  <c r="W7" i="2" s="1"/>
  <c r="AC21" i="12"/>
  <c r="W19" i="2" s="1"/>
  <c r="AC33" i="12"/>
  <c r="W31" i="2" s="1"/>
  <c r="AC10" i="12"/>
  <c r="W8" i="2" s="1"/>
  <c r="AC22" i="12"/>
  <c r="W20" i="2" s="1"/>
  <c r="AC34" i="12"/>
  <c r="W32" i="2" s="1"/>
  <c r="AC13" i="12"/>
  <c r="W11" i="2" s="1"/>
  <c r="AC37" i="12"/>
  <c r="W35" i="2" s="1"/>
  <c r="AC18" i="12"/>
  <c r="W16" i="2" s="1"/>
  <c r="AC11" i="12"/>
  <c r="W9" i="2" s="1"/>
  <c r="AC23" i="12"/>
  <c r="W21" i="2" s="1"/>
  <c r="AC35" i="12"/>
  <c r="W33" i="2" s="1"/>
  <c r="AC12" i="12"/>
  <c r="AC24" i="12"/>
  <c r="W22" i="2" s="1"/>
  <c r="AC36" i="12"/>
  <c r="W34" i="2" s="1"/>
  <c r="AC25" i="12"/>
  <c r="W23" i="2" s="1"/>
  <c r="AC29" i="12"/>
  <c r="W27" i="2" s="1"/>
  <c r="AC6" i="12"/>
  <c r="W4" i="2" s="1"/>
  <c r="AC14" i="12"/>
  <c r="W12" i="2" s="1"/>
  <c r="AC26" i="12"/>
  <c r="W24" i="2" s="1"/>
  <c r="AC38" i="12"/>
  <c r="W36" i="2" s="1"/>
  <c r="AC28" i="12"/>
  <c r="W26" i="2" s="1"/>
  <c r="AC41" i="12"/>
  <c r="W39" i="2" s="1"/>
  <c r="AC30" i="12"/>
  <c r="W28" i="2" s="1"/>
  <c r="AC31" i="12"/>
  <c r="W29" i="2" s="1"/>
  <c r="AC7" i="12"/>
  <c r="W5" i="2" s="1"/>
  <c r="AC15" i="12"/>
  <c r="W13" i="2" s="1"/>
  <c r="AC27" i="12"/>
  <c r="W25" i="2" s="1"/>
  <c r="AC39" i="12"/>
  <c r="W37" i="2" s="1"/>
  <c r="AC16" i="12"/>
  <c r="W14" i="2" s="1"/>
  <c r="AC40" i="12"/>
  <c r="W38" i="2" s="1"/>
  <c r="AC17" i="12"/>
  <c r="W15" i="2" s="1"/>
  <c r="AC19" i="12"/>
  <c r="W17" i="2" s="1"/>
  <c r="AC20" i="12"/>
  <c r="W18" i="2" s="1"/>
  <c r="AC8" i="12"/>
  <c r="W6" i="2" s="1"/>
  <c r="AC5" i="11"/>
  <c r="AC17" i="11"/>
  <c r="AC29" i="11"/>
  <c r="Q28" i="2" s="1"/>
  <c r="AC28" i="2" s="1"/>
  <c r="AC32" i="11"/>
  <c r="AC10" i="11"/>
  <c r="AC12" i="11"/>
  <c r="Q11" i="2" s="1"/>
  <c r="AC14" i="11"/>
  <c r="AC39" i="11"/>
  <c r="Q38" i="2" s="1"/>
  <c r="AC38" i="2" s="1"/>
  <c r="AC6" i="11"/>
  <c r="Q5" i="2" s="1"/>
  <c r="AC5" i="2" s="1"/>
  <c r="AC18" i="11"/>
  <c r="Q17" i="2" s="1"/>
  <c r="AC17" i="2" s="1"/>
  <c r="AC30" i="11"/>
  <c r="Q29" i="2" s="1"/>
  <c r="AC29" i="2" s="1"/>
  <c r="AC20" i="11"/>
  <c r="Q19" i="2" s="1"/>
  <c r="AC19" i="2" s="1"/>
  <c r="AC33" i="11"/>
  <c r="AC22" i="11"/>
  <c r="Q21" i="2" s="1"/>
  <c r="AC23" i="11"/>
  <c r="AC35" i="11"/>
  <c r="Q34" i="2" s="1"/>
  <c r="AC34" i="2" s="1"/>
  <c r="AC37" i="11"/>
  <c r="Q36" i="2" s="1"/>
  <c r="AC38" i="11"/>
  <c r="Q37" i="2" s="1"/>
  <c r="AC37" i="2" s="1"/>
  <c r="AC16" i="11"/>
  <c r="Q15" i="2" s="1"/>
  <c r="AC7" i="11"/>
  <c r="Q6" i="2" s="1"/>
  <c r="AC19" i="11"/>
  <c r="Q18" i="2" s="1"/>
  <c r="AC31" i="11"/>
  <c r="Q30" i="2" s="1"/>
  <c r="AC30" i="2" s="1"/>
  <c r="AC8" i="11"/>
  <c r="Q7" i="2" s="1"/>
  <c r="AC7" i="2" s="1"/>
  <c r="AC21" i="11"/>
  <c r="Q20" i="2" s="1"/>
  <c r="AC20" i="2" s="1"/>
  <c r="AC34" i="11"/>
  <c r="AC11" i="11"/>
  <c r="AC36" i="11"/>
  <c r="Q35" i="2" s="1"/>
  <c r="AC25" i="11"/>
  <c r="Q24" i="2" s="1"/>
  <c r="AC15" i="11"/>
  <c r="Q14" i="2" s="1"/>
  <c r="AC40" i="11"/>
  <c r="Q39" i="2" s="1"/>
  <c r="AC13" i="11"/>
  <c r="Q12" i="2" s="1"/>
  <c r="AC12" i="2" s="1"/>
  <c r="AC9" i="11"/>
  <c r="Q8" i="2" s="1"/>
  <c r="AC8" i="2" s="1"/>
  <c r="AC24" i="11"/>
  <c r="AC26" i="11"/>
  <c r="Q25" i="2" s="1"/>
  <c r="AC25" i="2" s="1"/>
  <c r="AC27" i="11"/>
  <c r="Q26" i="2" s="1"/>
  <c r="AC28" i="11"/>
  <c r="Q27" i="2" s="1"/>
  <c r="AC27" i="2" s="1"/>
  <c r="O9" i="12"/>
  <c r="H7" i="2" s="1"/>
  <c r="O41" i="12"/>
  <c r="H39" i="2" s="1"/>
  <c r="O6" i="12"/>
  <c r="H4" i="2" s="1"/>
  <c r="O14" i="12"/>
  <c r="H12" i="2" s="1"/>
  <c r="O11" i="12"/>
  <c r="H9" i="2" s="1"/>
  <c r="O19" i="12"/>
  <c r="H17" i="2" s="1"/>
  <c r="O35" i="12"/>
  <c r="H33" i="2" s="1"/>
  <c r="O12" i="12"/>
  <c r="O20" i="12"/>
  <c r="H18" i="2" s="1"/>
  <c r="O24" i="12"/>
  <c r="H22" i="2" s="1"/>
  <c r="O28" i="12"/>
  <c r="H26" i="2" s="1"/>
  <c r="O32" i="12"/>
  <c r="H30" i="2" s="1"/>
  <c r="O13" i="12"/>
  <c r="H11" i="2" s="1"/>
  <c r="O33" i="12"/>
  <c r="H31" i="2" s="1"/>
  <c r="O37" i="12"/>
  <c r="H35" i="2" s="1"/>
  <c r="O18" i="12"/>
  <c r="H16" i="2" s="1"/>
  <c r="O30" i="12"/>
  <c r="H28" i="2" s="1"/>
  <c r="O15" i="12"/>
  <c r="H13" i="2" s="1"/>
  <c r="O39" i="12"/>
  <c r="H37" i="2" s="1"/>
  <c r="O8" i="12"/>
  <c r="H6" i="2" s="1"/>
  <c r="O16" i="12"/>
  <c r="H14" i="2" s="1"/>
  <c r="O23" i="12"/>
  <c r="H21" i="2" s="1"/>
  <c r="O27" i="12"/>
  <c r="H25" i="2" s="1"/>
  <c r="O31" i="12"/>
  <c r="H29" i="2" s="1"/>
  <c r="O17" i="12"/>
  <c r="H15" i="2" s="1"/>
  <c r="O21" i="12"/>
  <c r="H19" i="2" s="1"/>
  <c r="O36" i="12"/>
  <c r="H34" i="2" s="1"/>
  <c r="O40" i="12"/>
  <c r="H38" i="2" s="1"/>
  <c r="O7" i="12"/>
  <c r="H5" i="2" s="1"/>
  <c r="O25" i="12"/>
  <c r="H23" i="2" s="1"/>
  <c r="O29" i="12"/>
  <c r="H27" i="2" s="1"/>
  <c r="O26" i="12"/>
  <c r="H24" i="2" s="1"/>
  <c r="O38" i="12"/>
  <c r="H36" i="2" s="1"/>
  <c r="O10" i="12"/>
  <c r="H8" i="2" s="1"/>
  <c r="O22" i="12"/>
  <c r="H20" i="2" s="1"/>
  <c r="O34" i="12"/>
  <c r="H32" i="2" s="1"/>
  <c r="O21" i="11"/>
  <c r="B20" i="2" s="1"/>
  <c r="O9" i="11"/>
  <c r="B8" i="2" s="1"/>
  <c r="Q32" i="2"/>
  <c r="O32" i="11"/>
  <c r="B31" i="2" s="1"/>
  <c r="N31" i="2" s="1"/>
  <c r="O20" i="11"/>
  <c r="B19" i="2" s="1"/>
  <c r="N19" i="2" s="1"/>
  <c r="O8" i="11"/>
  <c r="B7" i="2" s="1"/>
  <c r="N7" i="2" s="1"/>
  <c r="O31" i="11"/>
  <c r="B30" i="2" s="1"/>
  <c r="O19" i="11"/>
  <c r="B18" i="2" s="1"/>
  <c r="Q13" i="2"/>
  <c r="AC13" i="2" s="1"/>
  <c r="Q23" i="2"/>
  <c r="AC23" i="2" s="1"/>
  <c r="Q22" i="2"/>
  <c r="AC22" i="2" s="1"/>
  <c r="O34" i="11"/>
  <c r="B33" i="2" s="1"/>
  <c r="N33" i="2" s="1"/>
  <c r="O22" i="11"/>
  <c r="B21" i="2" s="1"/>
  <c r="O10" i="11"/>
  <c r="B9" i="2" s="1"/>
  <c r="O7" i="11"/>
  <c r="B6" i="2" s="1"/>
  <c r="O6" i="11"/>
  <c r="B5" i="2" s="1"/>
  <c r="N5" i="2" s="1"/>
  <c r="O16" i="11"/>
  <c r="B15" i="2" s="1"/>
  <c r="N15" i="2" s="1"/>
  <c r="O29" i="11"/>
  <c r="B28" i="2" s="1"/>
  <c r="N28" i="2" s="1"/>
  <c r="O17" i="11"/>
  <c r="B16" i="2" s="1"/>
  <c r="N16" i="2" s="1"/>
  <c r="Q31" i="2"/>
  <c r="AC31" i="2" s="1"/>
  <c r="Q9" i="2"/>
  <c r="O40" i="11"/>
  <c r="B39" i="2" s="1"/>
  <c r="N39" i="2" s="1"/>
  <c r="O28" i="11"/>
  <c r="B27" i="2" s="1"/>
  <c r="N27" i="2" s="1"/>
  <c r="O35" i="11"/>
  <c r="B34" i="2" s="1"/>
  <c r="N34" i="2" s="1"/>
  <c r="O23" i="11"/>
  <c r="B22" i="2" s="1"/>
  <c r="O11" i="11"/>
  <c r="O18" i="11"/>
  <c r="B17" i="2" s="1"/>
  <c r="O39" i="11"/>
  <c r="B38" i="2" s="1"/>
  <c r="N38" i="2" s="1"/>
  <c r="O15" i="11"/>
  <c r="B14" i="2" s="1"/>
  <c r="Q16" i="2"/>
  <c r="O38" i="11"/>
  <c r="B37" i="2" s="1"/>
  <c r="O14" i="11"/>
  <c r="B13" i="2" s="1"/>
  <c r="N13" i="2" s="1"/>
  <c r="O5" i="11"/>
  <c r="B4" i="2" s="1"/>
  <c r="O27" i="11"/>
  <c r="B26" i="2" s="1"/>
  <c r="O37" i="11"/>
  <c r="B36" i="2" s="1"/>
  <c r="N36" i="2" s="1"/>
  <c r="O13" i="11"/>
  <c r="B12" i="2" s="1"/>
  <c r="N12" i="2" s="1"/>
  <c r="Q33" i="2"/>
  <c r="AC33" i="2" s="1"/>
  <c r="Q4" i="2"/>
  <c r="O26" i="11"/>
  <c r="B25" i="2" s="1"/>
  <c r="O25" i="11"/>
  <c r="B24" i="2" s="1"/>
  <c r="O36" i="11"/>
  <c r="B35" i="2" s="1"/>
  <c r="N35" i="2" s="1"/>
  <c r="O24" i="11"/>
  <c r="B23" i="2" s="1"/>
  <c r="N23" i="2" s="1"/>
  <c r="O12" i="11"/>
  <c r="B11" i="2" s="1"/>
  <c r="N11" i="2" s="1"/>
  <c r="O33" i="11"/>
  <c r="B32" i="2" s="1"/>
  <c r="O30" i="11"/>
  <c r="B29" i="2" s="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1" i="11"/>
  <c r="AC6" i="2" l="1"/>
  <c r="N29" i="2"/>
  <c r="AC39" i="2"/>
  <c r="AC11" i="2"/>
  <c r="AC9" i="2"/>
  <c r="N18" i="2"/>
  <c r="N37" i="2"/>
  <c r="N14" i="2"/>
  <c r="AC14" i="2"/>
  <c r="AC36" i="2"/>
  <c r="C4" i="2"/>
  <c r="N4" i="2"/>
  <c r="N24" i="2"/>
  <c r="AC24" i="2"/>
  <c r="AC18" i="2"/>
  <c r="AC16" i="2"/>
  <c r="N17" i="2"/>
  <c r="N6" i="2"/>
  <c r="AC32" i="2"/>
  <c r="AC35" i="2"/>
  <c r="R26" i="2"/>
  <c r="AC26" i="2"/>
  <c r="N26" i="2"/>
  <c r="N32" i="2"/>
  <c r="AC15" i="2"/>
  <c r="AC4" i="2"/>
  <c r="N9" i="2"/>
  <c r="N8" i="2"/>
  <c r="AC21" i="2"/>
  <c r="N30" i="2"/>
  <c r="N25" i="2"/>
  <c r="N22" i="2"/>
  <c r="N21" i="2"/>
  <c r="N20" i="2"/>
  <c r="A1" i="9"/>
  <c r="U41" i="8"/>
  <c r="W41" i="8" s="1"/>
  <c r="P41" i="8"/>
  <c r="G41" i="8"/>
  <c r="D41" i="8"/>
  <c r="X41" i="8" s="1"/>
  <c r="A41" i="8"/>
  <c r="U40" i="8"/>
  <c r="W40" i="8" s="1"/>
  <c r="P40" i="8"/>
  <c r="G40" i="8"/>
  <c r="D40" i="8"/>
  <c r="A40" i="8"/>
  <c r="U39" i="8"/>
  <c r="W39" i="8" s="1"/>
  <c r="P39" i="8"/>
  <c r="G39" i="8"/>
  <c r="D39" i="8"/>
  <c r="A39" i="8"/>
  <c r="U38" i="8"/>
  <c r="W38" i="8" s="1"/>
  <c r="P38" i="8"/>
  <c r="G38" i="8"/>
  <c r="D38" i="8"/>
  <c r="A38" i="8"/>
  <c r="U37" i="8"/>
  <c r="W37" i="8" s="1"/>
  <c r="P37" i="8"/>
  <c r="G37" i="8"/>
  <c r="D37" i="8"/>
  <c r="A37" i="8"/>
  <c r="U36" i="8"/>
  <c r="W36" i="8" s="1"/>
  <c r="P36" i="8"/>
  <c r="G36" i="8"/>
  <c r="D36" i="8"/>
  <c r="A36" i="8"/>
  <c r="U35" i="8"/>
  <c r="W35" i="8" s="1"/>
  <c r="P35" i="8"/>
  <c r="G35" i="8"/>
  <c r="D35" i="8"/>
  <c r="A35" i="8"/>
  <c r="U34" i="8"/>
  <c r="W34" i="8" s="1"/>
  <c r="P34" i="8"/>
  <c r="G34" i="8"/>
  <c r="D34" i="8"/>
  <c r="A34" i="8"/>
  <c r="U33" i="8"/>
  <c r="W33" i="8" s="1"/>
  <c r="P33" i="8"/>
  <c r="G33" i="8"/>
  <c r="D33" i="8"/>
  <c r="A33" i="8"/>
  <c r="U32" i="8"/>
  <c r="W32" i="8" s="1"/>
  <c r="P32" i="8"/>
  <c r="G32" i="8"/>
  <c r="D32" i="8"/>
  <c r="A32" i="8"/>
  <c r="U31" i="8"/>
  <c r="W31" i="8" s="1"/>
  <c r="P31" i="8"/>
  <c r="G31" i="8"/>
  <c r="D31" i="8"/>
  <c r="A31" i="8"/>
  <c r="U30" i="8"/>
  <c r="W30" i="8" s="1"/>
  <c r="P30" i="8"/>
  <c r="G30" i="8"/>
  <c r="D30" i="8"/>
  <c r="A30" i="8"/>
  <c r="U29" i="8"/>
  <c r="W29" i="8" s="1"/>
  <c r="P29" i="8"/>
  <c r="G29" i="8"/>
  <c r="D29" i="8"/>
  <c r="A29" i="8"/>
  <c r="U28" i="8"/>
  <c r="W28" i="8" s="1"/>
  <c r="P28" i="8"/>
  <c r="G28" i="8"/>
  <c r="D28" i="8"/>
  <c r="A28" i="8"/>
  <c r="U27" i="8"/>
  <c r="W27" i="8" s="1"/>
  <c r="P27" i="8"/>
  <c r="G27" i="8"/>
  <c r="D27" i="8"/>
  <c r="A27" i="8"/>
  <c r="U26" i="8"/>
  <c r="W26" i="8" s="1"/>
  <c r="P26" i="8"/>
  <c r="G26" i="8"/>
  <c r="D26" i="8"/>
  <c r="A26" i="8"/>
  <c r="U25" i="8"/>
  <c r="W25" i="8" s="1"/>
  <c r="P25" i="8"/>
  <c r="G25" i="8"/>
  <c r="D25" i="8"/>
  <c r="A25" i="8"/>
  <c r="U24" i="8"/>
  <c r="W24" i="8" s="1"/>
  <c r="P24" i="8"/>
  <c r="G24" i="8"/>
  <c r="D24" i="8"/>
  <c r="A24" i="8"/>
  <c r="U23" i="8"/>
  <c r="W23" i="8" s="1"/>
  <c r="P23" i="8"/>
  <c r="G23" i="8"/>
  <c r="D23" i="8"/>
  <c r="A23" i="8"/>
  <c r="U22" i="8"/>
  <c r="W22" i="8" s="1"/>
  <c r="P22" i="8"/>
  <c r="G22" i="8"/>
  <c r="D22" i="8"/>
  <c r="A22" i="8"/>
  <c r="U21" i="8"/>
  <c r="W21" i="8" s="1"/>
  <c r="P21" i="8"/>
  <c r="G21" i="8"/>
  <c r="D21" i="8"/>
  <c r="A21" i="8"/>
  <c r="U20" i="8"/>
  <c r="W20" i="8" s="1"/>
  <c r="P20" i="8"/>
  <c r="G20" i="8"/>
  <c r="D20" i="8"/>
  <c r="A20" i="8"/>
  <c r="U19" i="8"/>
  <c r="W19" i="8" s="1"/>
  <c r="P19" i="8"/>
  <c r="G19" i="8"/>
  <c r="D19" i="8"/>
  <c r="A19" i="8"/>
  <c r="U18" i="8"/>
  <c r="W18" i="8" s="1"/>
  <c r="P18" i="8"/>
  <c r="G18" i="8"/>
  <c r="D18" i="8"/>
  <c r="A18" i="8"/>
  <c r="U17" i="8"/>
  <c r="W17" i="8" s="1"/>
  <c r="P17" i="8"/>
  <c r="G17" i="8"/>
  <c r="D17" i="8"/>
  <c r="A17" i="8"/>
  <c r="U16" i="8"/>
  <c r="W16" i="8" s="1"/>
  <c r="P16" i="8"/>
  <c r="G16" i="8"/>
  <c r="D16" i="8"/>
  <c r="A16" i="8"/>
  <c r="U15" i="8"/>
  <c r="W15" i="8" s="1"/>
  <c r="P15" i="8"/>
  <c r="G15" i="8"/>
  <c r="D15" i="8"/>
  <c r="A15" i="8"/>
  <c r="U14" i="8"/>
  <c r="W14" i="8" s="1"/>
  <c r="P14" i="8"/>
  <c r="G14" i="8"/>
  <c r="D14" i="8"/>
  <c r="A14" i="8"/>
  <c r="U13" i="8"/>
  <c r="W13" i="8" s="1"/>
  <c r="P13" i="8"/>
  <c r="G13" i="8"/>
  <c r="D13" i="8"/>
  <c r="A13" i="8"/>
  <c r="U12" i="8"/>
  <c r="W12" i="8" s="1"/>
  <c r="P12" i="8"/>
  <c r="G12" i="8"/>
  <c r="D12" i="8"/>
  <c r="A12" i="8"/>
  <c r="U11" i="8"/>
  <c r="W11" i="8" s="1"/>
  <c r="P11" i="8"/>
  <c r="G11" i="8"/>
  <c r="D11" i="8"/>
  <c r="A11" i="8"/>
  <c r="U10" i="8"/>
  <c r="W10" i="8" s="1"/>
  <c r="P10" i="8"/>
  <c r="G10" i="8"/>
  <c r="D10" i="8"/>
  <c r="A10" i="8"/>
  <c r="U9" i="8"/>
  <c r="W9" i="8" s="1"/>
  <c r="P9" i="8"/>
  <c r="G9" i="8"/>
  <c r="D9" i="8"/>
  <c r="A9" i="8"/>
  <c r="U8" i="8"/>
  <c r="W8" i="8" s="1"/>
  <c r="P8" i="8"/>
  <c r="G8" i="8"/>
  <c r="D8" i="8"/>
  <c r="A8" i="8"/>
  <c r="U7" i="8"/>
  <c r="W7" i="8" s="1"/>
  <c r="P7" i="8"/>
  <c r="G7" i="8"/>
  <c r="D7" i="8"/>
  <c r="A7" i="8"/>
  <c r="U6" i="8"/>
  <c r="W6" i="8" s="1"/>
  <c r="P6" i="8"/>
  <c r="G6" i="8"/>
  <c r="D6" i="8"/>
  <c r="A6" i="8"/>
  <c r="X4" i="8"/>
  <c r="A1" i="8"/>
  <c r="U41" i="7"/>
  <c r="W41" i="7" s="1"/>
  <c r="P41" i="7"/>
  <c r="G41" i="7"/>
  <c r="D41" i="7"/>
  <c r="A41" i="7"/>
  <c r="U40" i="7"/>
  <c r="W40" i="7" s="1"/>
  <c r="P40" i="7"/>
  <c r="G40" i="7"/>
  <c r="D40" i="7"/>
  <c r="A40" i="7"/>
  <c r="U39" i="7"/>
  <c r="W39" i="7" s="1"/>
  <c r="P39" i="7"/>
  <c r="G39" i="7"/>
  <c r="D39" i="7"/>
  <c r="A39" i="7"/>
  <c r="U38" i="7"/>
  <c r="W38" i="7" s="1"/>
  <c r="P38" i="7"/>
  <c r="G38" i="7"/>
  <c r="D38" i="7"/>
  <c r="A38" i="7"/>
  <c r="U37" i="7"/>
  <c r="W37" i="7" s="1"/>
  <c r="P37" i="7"/>
  <c r="G37" i="7"/>
  <c r="D37" i="7"/>
  <c r="A37" i="7"/>
  <c r="U36" i="7"/>
  <c r="W36" i="7" s="1"/>
  <c r="P36" i="7"/>
  <c r="G36" i="7"/>
  <c r="D36" i="7"/>
  <c r="A36" i="7"/>
  <c r="U35" i="7"/>
  <c r="W35" i="7" s="1"/>
  <c r="P35" i="7"/>
  <c r="G35" i="7"/>
  <c r="D35" i="7"/>
  <c r="A35" i="7"/>
  <c r="U34" i="7"/>
  <c r="W34" i="7" s="1"/>
  <c r="P34" i="7"/>
  <c r="G34" i="7"/>
  <c r="D34" i="7"/>
  <c r="A34" i="7"/>
  <c r="U33" i="7"/>
  <c r="W33" i="7" s="1"/>
  <c r="P33" i="7"/>
  <c r="G33" i="7"/>
  <c r="D33" i="7"/>
  <c r="A33" i="7"/>
  <c r="U32" i="7"/>
  <c r="W32" i="7" s="1"/>
  <c r="P32" i="7"/>
  <c r="G32" i="7"/>
  <c r="D32" i="7"/>
  <c r="A32" i="7"/>
  <c r="U31" i="7"/>
  <c r="W31" i="7" s="1"/>
  <c r="P31" i="7"/>
  <c r="G31" i="7"/>
  <c r="D31" i="7"/>
  <c r="A31" i="7"/>
  <c r="U30" i="7"/>
  <c r="W30" i="7" s="1"/>
  <c r="P30" i="7"/>
  <c r="G30" i="7"/>
  <c r="D30" i="7"/>
  <c r="A30" i="7"/>
  <c r="U29" i="7"/>
  <c r="W29" i="7" s="1"/>
  <c r="P29" i="7"/>
  <c r="G29" i="7"/>
  <c r="D29" i="7"/>
  <c r="A29" i="7"/>
  <c r="U28" i="7"/>
  <c r="W28" i="7" s="1"/>
  <c r="P28" i="7"/>
  <c r="G28" i="7"/>
  <c r="D28" i="7"/>
  <c r="A28" i="7"/>
  <c r="U27" i="7"/>
  <c r="W27" i="7" s="1"/>
  <c r="P27" i="7"/>
  <c r="G27" i="7"/>
  <c r="D27" i="7"/>
  <c r="A27" i="7"/>
  <c r="U26" i="7"/>
  <c r="W26" i="7" s="1"/>
  <c r="P26" i="7"/>
  <c r="G26" i="7"/>
  <c r="D26" i="7"/>
  <c r="A26" i="7"/>
  <c r="U25" i="7"/>
  <c r="W25" i="7" s="1"/>
  <c r="P25" i="7"/>
  <c r="G25" i="7"/>
  <c r="D25" i="7"/>
  <c r="A25" i="7"/>
  <c r="U24" i="7"/>
  <c r="W24" i="7" s="1"/>
  <c r="P24" i="7"/>
  <c r="G24" i="7"/>
  <c r="D24" i="7"/>
  <c r="A24" i="7"/>
  <c r="U23" i="7"/>
  <c r="W23" i="7" s="1"/>
  <c r="P23" i="7"/>
  <c r="G23" i="7"/>
  <c r="D23" i="7"/>
  <c r="A23" i="7"/>
  <c r="U22" i="7"/>
  <c r="W22" i="7" s="1"/>
  <c r="P22" i="7"/>
  <c r="G22" i="7"/>
  <c r="D22" i="7"/>
  <c r="A22" i="7"/>
  <c r="U21" i="7"/>
  <c r="W21" i="7" s="1"/>
  <c r="P21" i="7"/>
  <c r="G21" i="7"/>
  <c r="D21" i="7"/>
  <c r="A21" i="7"/>
  <c r="U20" i="7"/>
  <c r="W20" i="7" s="1"/>
  <c r="P20" i="7"/>
  <c r="G20" i="7"/>
  <c r="D20" i="7"/>
  <c r="A20" i="7"/>
  <c r="U19" i="7"/>
  <c r="W19" i="7" s="1"/>
  <c r="P19" i="7"/>
  <c r="G19" i="7"/>
  <c r="D19" i="7"/>
  <c r="A19" i="7"/>
  <c r="U18" i="7"/>
  <c r="W18" i="7" s="1"/>
  <c r="P18" i="7"/>
  <c r="G18" i="7"/>
  <c r="D18" i="7"/>
  <c r="A18" i="7"/>
  <c r="U17" i="7"/>
  <c r="W17" i="7" s="1"/>
  <c r="P17" i="7"/>
  <c r="G17" i="7"/>
  <c r="D17" i="7"/>
  <c r="A17" i="7"/>
  <c r="U16" i="7"/>
  <c r="W16" i="7" s="1"/>
  <c r="P16" i="7"/>
  <c r="G16" i="7"/>
  <c r="D16" i="7"/>
  <c r="A16" i="7"/>
  <c r="U15" i="7"/>
  <c r="W15" i="7" s="1"/>
  <c r="P15" i="7"/>
  <c r="G15" i="7"/>
  <c r="D15" i="7"/>
  <c r="A15" i="7"/>
  <c r="U14" i="7"/>
  <c r="W14" i="7" s="1"/>
  <c r="P14" i="7"/>
  <c r="G14" i="7"/>
  <c r="D14" i="7"/>
  <c r="A14" i="7"/>
  <c r="U13" i="7"/>
  <c r="W13" i="7" s="1"/>
  <c r="P13" i="7"/>
  <c r="G13" i="7"/>
  <c r="D13" i="7"/>
  <c r="A13" i="7"/>
  <c r="U12" i="7"/>
  <c r="W12" i="7" s="1"/>
  <c r="P12" i="7"/>
  <c r="G12" i="7"/>
  <c r="D12" i="7"/>
  <c r="A12" i="7"/>
  <c r="U11" i="7"/>
  <c r="W11" i="7" s="1"/>
  <c r="P11" i="7"/>
  <c r="G11" i="7"/>
  <c r="D11" i="7"/>
  <c r="A11" i="7"/>
  <c r="U10" i="7"/>
  <c r="W10" i="7" s="1"/>
  <c r="P10" i="7"/>
  <c r="G10" i="7"/>
  <c r="D10" i="7"/>
  <c r="A10" i="7"/>
  <c r="U9" i="7"/>
  <c r="W9" i="7" s="1"/>
  <c r="P9" i="7"/>
  <c r="G9" i="7"/>
  <c r="D9" i="7"/>
  <c r="A9" i="7"/>
  <c r="U8" i="7"/>
  <c r="W8" i="7" s="1"/>
  <c r="P8" i="7"/>
  <c r="G8" i="7"/>
  <c r="D8" i="7"/>
  <c r="A8" i="7"/>
  <c r="U7" i="7"/>
  <c r="W7" i="7" s="1"/>
  <c r="P7" i="7"/>
  <c r="G7" i="7"/>
  <c r="D7" i="7"/>
  <c r="A7" i="7"/>
  <c r="U6" i="7"/>
  <c r="W6" i="7" s="1"/>
  <c r="P6" i="7"/>
  <c r="G6" i="7"/>
  <c r="D6" i="7"/>
  <c r="A6" i="7"/>
  <c r="X4" i="7"/>
  <c r="A1" i="7"/>
  <c r="U41" i="6"/>
  <c r="W41" i="6" s="1"/>
  <c r="P41" i="6"/>
  <c r="G41" i="6"/>
  <c r="D41" i="6"/>
  <c r="A41" i="6"/>
  <c r="U40" i="6"/>
  <c r="W40" i="6" s="1"/>
  <c r="P40" i="6"/>
  <c r="G40" i="6"/>
  <c r="D40" i="6"/>
  <c r="A40" i="6"/>
  <c r="U39" i="6"/>
  <c r="W39" i="6" s="1"/>
  <c r="P39" i="6"/>
  <c r="G39" i="6"/>
  <c r="D39" i="6"/>
  <c r="A39" i="6"/>
  <c r="U38" i="6"/>
  <c r="W38" i="6" s="1"/>
  <c r="P38" i="6"/>
  <c r="G38" i="6"/>
  <c r="D38" i="6"/>
  <c r="A38" i="6"/>
  <c r="U37" i="6"/>
  <c r="W37" i="6" s="1"/>
  <c r="P37" i="6"/>
  <c r="G37" i="6"/>
  <c r="D37" i="6"/>
  <c r="A37" i="6"/>
  <c r="U36" i="6"/>
  <c r="W36" i="6" s="1"/>
  <c r="P36" i="6"/>
  <c r="G36" i="6"/>
  <c r="D36" i="6"/>
  <c r="A36" i="6"/>
  <c r="U35" i="6"/>
  <c r="W35" i="6" s="1"/>
  <c r="P35" i="6"/>
  <c r="G35" i="6"/>
  <c r="D35" i="6"/>
  <c r="A35" i="6"/>
  <c r="U34" i="6"/>
  <c r="W34" i="6" s="1"/>
  <c r="P34" i="6"/>
  <c r="G34" i="6"/>
  <c r="D34" i="6"/>
  <c r="A34" i="6"/>
  <c r="U33" i="6"/>
  <c r="W33" i="6" s="1"/>
  <c r="P33" i="6"/>
  <c r="G33" i="6"/>
  <c r="D33" i="6"/>
  <c r="A33" i="6"/>
  <c r="U32" i="6"/>
  <c r="W32" i="6" s="1"/>
  <c r="P32" i="6"/>
  <c r="G32" i="6"/>
  <c r="D32" i="6"/>
  <c r="A32" i="6"/>
  <c r="U31" i="6"/>
  <c r="W31" i="6" s="1"/>
  <c r="P31" i="6"/>
  <c r="G31" i="6"/>
  <c r="D31" i="6"/>
  <c r="A31" i="6"/>
  <c r="U30" i="6"/>
  <c r="W30" i="6" s="1"/>
  <c r="P30" i="6"/>
  <c r="G30" i="6"/>
  <c r="D30" i="6"/>
  <c r="A30" i="6"/>
  <c r="U29" i="6"/>
  <c r="W29" i="6" s="1"/>
  <c r="P29" i="6"/>
  <c r="G29" i="6"/>
  <c r="D29" i="6"/>
  <c r="A29" i="6"/>
  <c r="U28" i="6"/>
  <c r="W28" i="6" s="1"/>
  <c r="P28" i="6"/>
  <c r="G28" i="6"/>
  <c r="D28" i="6"/>
  <c r="A28" i="6"/>
  <c r="U27" i="6"/>
  <c r="W27" i="6" s="1"/>
  <c r="P27" i="6"/>
  <c r="G27" i="6"/>
  <c r="D27" i="6"/>
  <c r="A27" i="6"/>
  <c r="U26" i="6"/>
  <c r="W26" i="6" s="1"/>
  <c r="P26" i="6"/>
  <c r="G26" i="6"/>
  <c r="D26" i="6"/>
  <c r="A26" i="6"/>
  <c r="U25" i="6"/>
  <c r="W25" i="6" s="1"/>
  <c r="P25" i="6"/>
  <c r="G25" i="6"/>
  <c r="D25" i="6"/>
  <c r="A25" i="6"/>
  <c r="U24" i="6"/>
  <c r="W24" i="6" s="1"/>
  <c r="P24" i="6"/>
  <c r="G24" i="6"/>
  <c r="D24" i="6"/>
  <c r="A24" i="6"/>
  <c r="U23" i="6"/>
  <c r="W23" i="6" s="1"/>
  <c r="P23" i="6"/>
  <c r="G23" i="6"/>
  <c r="D23" i="6"/>
  <c r="A23" i="6"/>
  <c r="U22" i="6"/>
  <c r="W22" i="6" s="1"/>
  <c r="P22" i="6"/>
  <c r="G22" i="6"/>
  <c r="D22" i="6"/>
  <c r="A22" i="6"/>
  <c r="U21" i="6"/>
  <c r="W21" i="6" s="1"/>
  <c r="P21" i="6"/>
  <c r="G21" i="6"/>
  <c r="D21" i="6"/>
  <c r="A21" i="6"/>
  <c r="U20" i="6"/>
  <c r="W20" i="6" s="1"/>
  <c r="P20" i="6"/>
  <c r="G20" i="6"/>
  <c r="D20" i="6"/>
  <c r="A20" i="6"/>
  <c r="U19" i="6"/>
  <c r="W19" i="6" s="1"/>
  <c r="P19" i="6"/>
  <c r="G19" i="6"/>
  <c r="D19" i="6"/>
  <c r="A19" i="6"/>
  <c r="U18" i="6"/>
  <c r="W18" i="6" s="1"/>
  <c r="P18" i="6"/>
  <c r="G18" i="6"/>
  <c r="D18" i="6"/>
  <c r="A18" i="6"/>
  <c r="U17" i="6"/>
  <c r="W17" i="6" s="1"/>
  <c r="P17" i="6"/>
  <c r="G17" i="6"/>
  <c r="D17" i="6"/>
  <c r="A17" i="6"/>
  <c r="U16" i="6"/>
  <c r="W16" i="6" s="1"/>
  <c r="P16" i="6"/>
  <c r="G16" i="6"/>
  <c r="D16" i="6"/>
  <c r="A16" i="6"/>
  <c r="U15" i="6"/>
  <c r="W15" i="6" s="1"/>
  <c r="P15" i="6"/>
  <c r="G15" i="6"/>
  <c r="D15" i="6"/>
  <c r="A15" i="6"/>
  <c r="U14" i="6"/>
  <c r="W14" i="6" s="1"/>
  <c r="P14" i="6"/>
  <c r="G14" i="6"/>
  <c r="D14" i="6"/>
  <c r="A14" i="6"/>
  <c r="U13" i="6"/>
  <c r="W13" i="6" s="1"/>
  <c r="P13" i="6"/>
  <c r="G13" i="6"/>
  <c r="D13" i="6"/>
  <c r="A13" i="6"/>
  <c r="U12" i="6"/>
  <c r="W12" i="6" s="1"/>
  <c r="P12" i="6"/>
  <c r="G12" i="6"/>
  <c r="D12" i="6"/>
  <c r="A12" i="6"/>
  <c r="U11" i="6"/>
  <c r="W11" i="6" s="1"/>
  <c r="P11" i="6"/>
  <c r="G11" i="6"/>
  <c r="D11" i="6"/>
  <c r="A11" i="6"/>
  <c r="U10" i="6"/>
  <c r="W10" i="6" s="1"/>
  <c r="P10" i="6"/>
  <c r="G10" i="6"/>
  <c r="D10" i="6"/>
  <c r="A10" i="6"/>
  <c r="U9" i="6"/>
  <c r="W9" i="6" s="1"/>
  <c r="P9" i="6"/>
  <c r="G9" i="6"/>
  <c r="D9" i="6"/>
  <c r="A9" i="6"/>
  <c r="U8" i="6"/>
  <c r="W8" i="6" s="1"/>
  <c r="P8" i="6"/>
  <c r="G8" i="6"/>
  <c r="D8" i="6"/>
  <c r="A8" i="6"/>
  <c r="U7" i="6"/>
  <c r="W7" i="6" s="1"/>
  <c r="P7" i="6"/>
  <c r="G7" i="6"/>
  <c r="D7" i="6"/>
  <c r="A7" i="6"/>
  <c r="U6" i="6"/>
  <c r="W6" i="6" s="1"/>
  <c r="P6" i="6"/>
  <c r="G6" i="6"/>
  <c r="D6" i="6"/>
  <c r="A6" i="6"/>
  <c r="X4" i="6"/>
  <c r="A1" i="6"/>
  <c r="X4" i="5"/>
  <c r="W11" i="5"/>
  <c r="W14" i="5"/>
  <c r="W18" i="5"/>
  <c r="W20" i="5"/>
  <c r="W35" i="5"/>
  <c r="W38" i="5"/>
  <c r="U6" i="5"/>
  <c r="W6" i="5" s="1"/>
  <c r="U7" i="5"/>
  <c r="W7" i="5" s="1"/>
  <c r="U8" i="5"/>
  <c r="W8" i="5" s="1"/>
  <c r="U9" i="5"/>
  <c r="W9" i="5" s="1"/>
  <c r="U10" i="5"/>
  <c r="W10" i="5" s="1"/>
  <c r="U11" i="5"/>
  <c r="U12" i="5"/>
  <c r="W12" i="5" s="1"/>
  <c r="U13" i="5"/>
  <c r="W13" i="5" s="1"/>
  <c r="U14" i="5"/>
  <c r="U15" i="5"/>
  <c r="W15" i="5" s="1"/>
  <c r="U16" i="5"/>
  <c r="W16" i="5" s="1"/>
  <c r="U17" i="5"/>
  <c r="W17" i="5" s="1"/>
  <c r="U18" i="5"/>
  <c r="U19" i="5"/>
  <c r="W19" i="5" s="1"/>
  <c r="U20" i="5"/>
  <c r="U21" i="5"/>
  <c r="W21" i="5" s="1"/>
  <c r="U22" i="5"/>
  <c r="W22" i="5" s="1"/>
  <c r="U23" i="5"/>
  <c r="W23" i="5" s="1"/>
  <c r="U24" i="5"/>
  <c r="W24" i="5" s="1"/>
  <c r="U25" i="5"/>
  <c r="W25" i="5" s="1"/>
  <c r="U26" i="5"/>
  <c r="W26" i="5" s="1"/>
  <c r="U27" i="5"/>
  <c r="W27" i="5" s="1"/>
  <c r="U28" i="5"/>
  <c r="W28" i="5" s="1"/>
  <c r="U29" i="5"/>
  <c r="W29" i="5" s="1"/>
  <c r="U30" i="5"/>
  <c r="W30" i="5" s="1"/>
  <c r="U31" i="5"/>
  <c r="W31" i="5" s="1"/>
  <c r="U32" i="5"/>
  <c r="W32" i="5" s="1"/>
  <c r="U33" i="5"/>
  <c r="W33" i="5" s="1"/>
  <c r="U34" i="5"/>
  <c r="W34" i="5" s="1"/>
  <c r="U35" i="5"/>
  <c r="U36" i="5"/>
  <c r="W36" i="5" s="1"/>
  <c r="U37" i="5"/>
  <c r="W37" i="5" s="1"/>
  <c r="U38" i="5"/>
  <c r="U39" i="5"/>
  <c r="W39" i="5" s="1"/>
  <c r="U40" i="5"/>
  <c r="W40" i="5" s="1"/>
  <c r="U41" i="5"/>
  <c r="W41" i="5" s="1"/>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6"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1" i="5"/>
  <c r="X14" i="8" l="1"/>
  <c r="X10" i="8"/>
  <c r="X22" i="8"/>
  <c r="X34" i="8"/>
  <c r="AA32" i="2" s="1"/>
  <c r="X7" i="7"/>
  <c r="X19" i="7"/>
  <c r="Y17" i="2" s="1"/>
  <c r="X31" i="7"/>
  <c r="Y31" i="7" s="1"/>
  <c r="Z29" i="2" s="1"/>
  <c r="X11" i="7"/>
  <c r="X23" i="7"/>
  <c r="X35" i="7"/>
  <c r="Y35" i="7" s="1"/>
  <c r="Z33" i="2" s="1"/>
  <c r="X18" i="8"/>
  <c r="X6" i="8"/>
  <c r="Y6" i="8" s="1"/>
  <c r="AB4" i="2" s="1"/>
  <c r="X30" i="8"/>
  <c r="Y30" i="8" s="1"/>
  <c r="AB28" i="2" s="1"/>
  <c r="X16" i="8"/>
  <c r="AA14" i="2" s="1"/>
  <c r="X40" i="8"/>
  <c r="AA38" i="2" s="1"/>
  <c r="X9" i="8"/>
  <c r="AA7" i="2" s="1"/>
  <c r="X21" i="8"/>
  <c r="Y21" i="8" s="1"/>
  <c r="AB19" i="2" s="1"/>
  <c r="X19" i="8"/>
  <c r="Y19" i="8" s="1"/>
  <c r="AB17" i="2" s="1"/>
  <c r="X15" i="8"/>
  <c r="AA13" i="2" s="1"/>
  <c r="X27" i="8"/>
  <c r="AA25" i="2" s="1"/>
  <c r="X39" i="8"/>
  <c r="Y39" i="8" s="1"/>
  <c r="AB37" i="2" s="1"/>
  <c r="X23" i="8"/>
  <c r="Y23" i="8" s="1"/>
  <c r="AB21" i="2" s="1"/>
  <c r="X13" i="8"/>
  <c r="AA11" i="2" s="1"/>
  <c r="X25" i="8"/>
  <c r="Y25" i="8" s="1"/>
  <c r="AB23" i="2" s="1"/>
  <c r="X37" i="8"/>
  <c r="AA35" i="2" s="1"/>
  <c r="X28" i="8"/>
  <c r="AA26" i="2" s="1"/>
  <c r="X33" i="8"/>
  <c r="AA31" i="2" s="1"/>
  <c r="X7" i="8"/>
  <c r="Y7" i="8" s="1"/>
  <c r="AB5" i="2" s="1"/>
  <c r="X31" i="8"/>
  <c r="AA29" i="2" s="1"/>
  <c r="X12" i="8"/>
  <c r="Y12" i="8" s="1"/>
  <c r="AB10" i="2" s="1"/>
  <c r="X24" i="8"/>
  <c r="Y24" i="8" s="1"/>
  <c r="AB22" i="2" s="1"/>
  <c r="X36" i="8"/>
  <c r="Y36" i="8" s="1"/>
  <c r="AB34" i="2" s="1"/>
  <c r="X32" i="8"/>
  <c r="Y32" i="8" s="1"/>
  <c r="AB30" i="2" s="1"/>
  <c r="X8" i="8"/>
  <c r="Y8" i="8" s="1"/>
  <c r="AB6" i="2" s="1"/>
  <c r="X17" i="8"/>
  <c r="AA15" i="2" s="1"/>
  <c r="X26" i="8"/>
  <c r="Y26" i="8" s="1"/>
  <c r="AB24" i="2" s="1"/>
  <c r="X35" i="8"/>
  <c r="AA33" i="2" s="1"/>
  <c r="X17" i="7"/>
  <c r="Y17" i="7" s="1"/>
  <c r="Z15" i="2" s="1"/>
  <c r="X29" i="7"/>
  <c r="Y27" i="2" s="1"/>
  <c r="X13" i="7"/>
  <c r="Y13" i="7" s="1"/>
  <c r="Z11" i="2" s="1"/>
  <c r="X25" i="7"/>
  <c r="Y23" i="2" s="1"/>
  <c r="X37" i="7"/>
  <c r="Y35" i="2" s="1"/>
  <c r="X6" i="7"/>
  <c r="Y4" i="2" s="1"/>
  <c r="X18" i="7"/>
  <c r="Y16" i="2" s="1"/>
  <c r="X30" i="7"/>
  <c r="Y30" i="7" s="1"/>
  <c r="Z28" i="2" s="1"/>
  <c r="X41" i="7"/>
  <c r="Y41" i="7" s="1"/>
  <c r="Z39" i="2" s="1"/>
  <c r="X21" i="7"/>
  <c r="Y19" i="2" s="1"/>
  <c r="X33" i="7"/>
  <c r="Y33" i="7" s="1"/>
  <c r="Z31" i="2" s="1"/>
  <c r="X12" i="7"/>
  <c r="Y12" i="7" s="1"/>
  <c r="Z10" i="2" s="1"/>
  <c r="X24" i="7"/>
  <c r="Y24" i="7" s="1"/>
  <c r="Z22" i="2" s="1"/>
  <c r="X36" i="7"/>
  <c r="Y36" i="7" s="1"/>
  <c r="Z34" i="2" s="1"/>
  <c r="X9" i="7"/>
  <c r="Y9" i="7" s="1"/>
  <c r="Z7" i="2" s="1"/>
  <c r="X15" i="7"/>
  <c r="Y15" i="7" s="1"/>
  <c r="Z13" i="2" s="1"/>
  <c r="X27" i="7"/>
  <c r="Y27" i="7" s="1"/>
  <c r="Z25" i="2" s="1"/>
  <c r="X39" i="7"/>
  <c r="Y39" i="7" s="1"/>
  <c r="Z37" i="2" s="1"/>
  <c r="X7" i="6"/>
  <c r="L5" i="2" s="1"/>
  <c r="X19" i="6"/>
  <c r="L17" i="2" s="1"/>
  <c r="X16" i="6"/>
  <c r="L14" i="2" s="1"/>
  <c r="X28" i="6"/>
  <c r="Y28" i="6" s="1"/>
  <c r="M26" i="2" s="1"/>
  <c r="X10" i="6"/>
  <c r="L8" i="2" s="1"/>
  <c r="X34" i="6"/>
  <c r="L32" i="2" s="1"/>
  <c r="X25" i="6"/>
  <c r="Y25" i="6" s="1"/>
  <c r="M23" i="2" s="1"/>
  <c r="X37" i="6"/>
  <c r="Y37" i="6" s="1"/>
  <c r="M35" i="2" s="1"/>
  <c r="X13" i="6"/>
  <c r="Y13" i="6" s="1"/>
  <c r="M11" i="2" s="1"/>
  <c r="X22" i="6"/>
  <c r="Y22" i="6" s="1"/>
  <c r="M20" i="2" s="1"/>
  <c r="X31" i="6"/>
  <c r="Y31" i="6" s="1"/>
  <c r="M29" i="2" s="1"/>
  <c r="X40" i="6"/>
  <c r="Y40" i="6" s="1"/>
  <c r="M38" i="2" s="1"/>
  <c r="X23" i="6"/>
  <c r="L21" i="2" s="1"/>
  <c r="X32" i="6"/>
  <c r="Y32" i="6" s="1"/>
  <c r="M30" i="2" s="1"/>
  <c r="X41" i="6"/>
  <c r="L39" i="2" s="1"/>
  <c r="X8" i="6"/>
  <c r="L6" i="2" s="1"/>
  <c r="X26" i="6"/>
  <c r="Y26" i="6" s="1"/>
  <c r="M24" i="2" s="1"/>
  <c r="X6" i="6"/>
  <c r="Y6" i="6" s="1"/>
  <c r="M4" i="2" s="1"/>
  <c r="X15" i="6"/>
  <c r="Y15" i="6" s="1"/>
  <c r="M13" i="2" s="1"/>
  <c r="X24" i="6"/>
  <c r="Y24" i="6" s="1"/>
  <c r="M22" i="2" s="1"/>
  <c r="X14" i="6"/>
  <c r="Y14" i="6" s="1"/>
  <c r="M12" i="2" s="1"/>
  <c r="X17" i="6"/>
  <c r="L15" i="2" s="1"/>
  <c r="X35" i="6"/>
  <c r="Y35" i="6" s="1"/>
  <c r="M33" i="2" s="1"/>
  <c r="X33" i="6"/>
  <c r="Y33" i="6" s="1"/>
  <c r="M31" i="2" s="1"/>
  <c r="X11" i="6"/>
  <c r="X20" i="6"/>
  <c r="Y20" i="6" s="1"/>
  <c r="M18" i="2" s="1"/>
  <c r="X29" i="6"/>
  <c r="L27" i="2" s="1"/>
  <c r="X38" i="6"/>
  <c r="Y38" i="6" s="1"/>
  <c r="M36" i="2" s="1"/>
  <c r="X8" i="5"/>
  <c r="Y37" i="8"/>
  <c r="AB35" i="2" s="1"/>
  <c r="AA8" i="2"/>
  <c r="Y10" i="8"/>
  <c r="AB8" i="2" s="1"/>
  <c r="X11" i="8"/>
  <c r="X20" i="8"/>
  <c r="X29" i="8"/>
  <c r="X38" i="8"/>
  <c r="AA28" i="2"/>
  <c r="AA5" i="2"/>
  <c r="AA20" i="2"/>
  <c r="Y22" i="8"/>
  <c r="AB20" i="2" s="1"/>
  <c r="Y14" i="8"/>
  <c r="AB12" i="2" s="1"/>
  <c r="AA12" i="2"/>
  <c r="Y41" i="8"/>
  <c r="AB39" i="2" s="1"/>
  <c r="AA39" i="2"/>
  <c r="Y9" i="8"/>
  <c r="AB7" i="2" s="1"/>
  <c r="Y18" i="8"/>
  <c r="AB16" i="2" s="1"/>
  <c r="AA16" i="2"/>
  <c r="Y23" i="7"/>
  <c r="Z21" i="2" s="1"/>
  <c r="Y21" i="2"/>
  <c r="Y11" i="7"/>
  <c r="Z9" i="2" s="1"/>
  <c r="Y9" i="2"/>
  <c r="X16" i="7"/>
  <c r="X28" i="7"/>
  <c r="X40" i="7"/>
  <c r="X14" i="7"/>
  <c r="X26" i="7"/>
  <c r="X38" i="7"/>
  <c r="Y19" i="7"/>
  <c r="Z17" i="2" s="1"/>
  <c r="Y29" i="2"/>
  <c r="Y39" i="2"/>
  <c r="Y5" i="2"/>
  <c r="Y7" i="7"/>
  <c r="Z5" i="2" s="1"/>
  <c r="X10" i="7"/>
  <c r="X22" i="7"/>
  <c r="X34" i="7"/>
  <c r="X8" i="7"/>
  <c r="X20" i="7"/>
  <c r="X32" i="7"/>
  <c r="Y11" i="6"/>
  <c r="M9" i="2" s="1"/>
  <c r="L9" i="2"/>
  <c r="X9" i="6"/>
  <c r="X18" i="6"/>
  <c r="X27" i="6"/>
  <c r="X36" i="6"/>
  <c r="Y34" i="6"/>
  <c r="M32" i="2" s="1"/>
  <c r="X12" i="6"/>
  <c r="X21" i="6"/>
  <c r="X30" i="6"/>
  <c r="L35" i="2"/>
  <c r="X39" i="6"/>
  <c r="X10" i="5"/>
  <c r="X41" i="5"/>
  <c r="X29" i="5"/>
  <c r="X17" i="5"/>
  <c r="X28" i="5"/>
  <c r="X38" i="5"/>
  <c r="X39" i="5"/>
  <c r="X15" i="5"/>
  <c r="X34" i="5"/>
  <c r="X31" i="5"/>
  <c r="X13" i="5"/>
  <c r="X24" i="5"/>
  <c r="X23" i="5"/>
  <c r="X22" i="5"/>
  <c r="X19" i="5"/>
  <c r="X21" i="5"/>
  <c r="X40" i="5"/>
  <c r="X16" i="5"/>
  <c r="X6" i="5"/>
  <c r="X27" i="5"/>
  <c r="X35" i="5"/>
  <c r="X32" i="5"/>
  <c r="X37" i="5"/>
  <c r="X25" i="5"/>
  <c r="X30" i="5"/>
  <c r="X36" i="5"/>
  <c r="X12" i="5"/>
  <c r="X26" i="5"/>
  <c r="X20" i="5"/>
  <c r="X33" i="5"/>
  <c r="X9" i="5"/>
  <c r="X18" i="5"/>
  <c r="X14" i="5"/>
  <c r="X11" i="5"/>
  <c r="X7" i="5"/>
  <c r="AA4" i="2" l="1"/>
  <c r="AA23" i="2"/>
  <c r="Y34" i="8"/>
  <c r="AB32" i="2" s="1"/>
  <c r="AA34" i="2"/>
  <c r="Y27" i="8"/>
  <c r="AB25" i="2" s="1"/>
  <c r="Y29" i="7"/>
  <c r="Z27" i="2" s="1"/>
  <c r="Y15" i="2"/>
  <c r="Y18" i="7"/>
  <c r="Z16" i="2" s="1"/>
  <c r="Y33" i="2"/>
  <c r="Y41" i="6"/>
  <c r="M39" i="2" s="1"/>
  <c r="Y19" i="6"/>
  <c r="M17" i="2" s="1"/>
  <c r="Y16" i="6"/>
  <c r="M14" i="2" s="1"/>
  <c r="Y7" i="6"/>
  <c r="M5" i="2" s="1"/>
  <c r="L30" i="2"/>
  <c r="Y23" i="6"/>
  <c r="M21" i="2" s="1"/>
  <c r="L18" i="2"/>
  <c r="AA19" i="2"/>
  <c r="Y15" i="8"/>
  <c r="AB13" i="2" s="1"/>
  <c r="Y40" i="8"/>
  <c r="AB38" i="2" s="1"/>
  <c r="Y28" i="8"/>
  <c r="AB26" i="2" s="1"/>
  <c r="Y33" i="8"/>
  <c r="AB31" i="2" s="1"/>
  <c r="AA30" i="2"/>
  <c r="Y16" i="8"/>
  <c r="AB14" i="2" s="1"/>
  <c r="AA37" i="2"/>
  <c r="Y13" i="8"/>
  <c r="AB11" i="2" s="1"/>
  <c r="AA6" i="2"/>
  <c r="Y17" i="8"/>
  <c r="AB15" i="2" s="1"/>
  <c r="Y35" i="8"/>
  <c r="AB33" i="2" s="1"/>
  <c r="AA21" i="2"/>
  <c r="AA24" i="2"/>
  <c r="Y31" i="8"/>
  <c r="AB29" i="2" s="1"/>
  <c r="AA22" i="2"/>
  <c r="AA17" i="2"/>
  <c r="Y25" i="7"/>
  <c r="Z23" i="2" s="1"/>
  <c r="Y28" i="2"/>
  <c r="Y31" i="2"/>
  <c r="Y11" i="2"/>
  <c r="Y37" i="7"/>
  <c r="Z35" i="2" s="1"/>
  <c r="Y21" i="7"/>
  <c r="Z19" i="2" s="1"/>
  <c r="Y6" i="7"/>
  <c r="Z4" i="2" s="1"/>
  <c r="Y7" i="2"/>
  <c r="Y25" i="2"/>
  <c r="Y34" i="2"/>
  <c r="Y37" i="2"/>
  <c r="Y22" i="2"/>
  <c r="Y13" i="2"/>
  <c r="L26" i="2"/>
  <c r="L29" i="2"/>
  <c r="L38" i="2"/>
  <c r="L12" i="2"/>
  <c r="L20" i="2"/>
  <c r="L11" i="2"/>
  <c r="L33" i="2"/>
  <c r="L31" i="2"/>
  <c r="Y17" i="6"/>
  <c r="M15" i="2" s="1"/>
  <c r="L23" i="2"/>
  <c r="Y10" i="6"/>
  <c r="M8" i="2" s="1"/>
  <c r="L13" i="2"/>
  <c r="Y29" i="6"/>
  <c r="M27" i="2" s="1"/>
  <c r="L24" i="2"/>
  <c r="L4" i="2"/>
  <c r="Y8" i="6"/>
  <c r="M6" i="2" s="1"/>
  <c r="L22" i="2"/>
  <c r="L36" i="2"/>
  <c r="Y15" i="5"/>
  <c r="K13" i="2" s="1"/>
  <c r="J13" i="2"/>
  <c r="Y7" i="5"/>
  <c r="K5" i="2" s="1"/>
  <c r="J5" i="2"/>
  <c r="Y13" i="5"/>
  <c r="K11" i="2" s="1"/>
  <c r="J11" i="2"/>
  <c r="Y11" i="5"/>
  <c r="K9" i="2" s="1"/>
  <c r="J9" i="2"/>
  <c r="Y31" i="5"/>
  <c r="K29" i="2" s="1"/>
  <c r="J29" i="2"/>
  <c r="Y18" i="5"/>
  <c r="K16" i="2" s="1"/>
  <c r="J16" i="2"/>
  <c r="Y37" i="5"/>
  <c r="K35" i="2" s="1"/>
  <c r="J35" i="2"/>
  <c r="Y32" i="5"/>
  <c r="K30" i="2" s="1"/>
  <c r="J30" i="2"/>
  <c r="Y14" i="5"/>
  <c r="K12" i="2" s="1"/>
  <c r="J12" i="2"/>
  <c r="Y35" i="5"/>
  <c r="K33" i="2" s="1"/>
  <c r="J33" i="2"/>
  <c r="Y34" i="5"/>
  <c r="K32" i="2" s="1"/>
  <c r="J32" i="2"/>
  <c r="Y27" i="5"/>
  <c r="K25" i="2" s="1"/>
  <c r="J25" i="2"/>
  <c r="Y33" i="5"/>
  <c r="K31" i="2" s="1"/>
  <c r="J31" i="2"/>
  <c r="Y16" i="5"/>
  <c r="K14" i="2" s="1"/>
  <c r="J14" i="2"/>
  <c r="Y38" i="5"/>
  <c r="K36" i="2" s="1"/>
  <c r="J36" i="2"/>
  <c r="Y20" i="5"/>
  <c r="K18" i="2" s="1"/>
  <c r="J18" i="2"/>
  <c r="Y40" i="5"/>
  <c r="K38" i="2" s="1"/>
  <c r="J38" i="2"/>
  <c r="Y28" i="5"/>
  <c r="K26" i="2" s="1"/>
  <c r="J26" i="2"/>
  <c r="Y9" i="5"/>
  <c r="K7" i="2" s="1"/>
  <c r="J7" i="2"/>
  <c r="Y39" i="5"/>
  <c r="K37" i="2" s="1"/>
  <c r="J37" i="2"/>
  <c r="Y26" i="5"/>
  <c r="K24" i="2" s="1"/>
  <c r="J24" i="2"/>
  <c r="Y17" i="5"/>
  <c r="K15" i="2" s="1"/>
  <c r="J15" i="2"/>
  <c r="Y19" i="5"/>
  <c r="K17" i="2" s="1"/>
  <c r="J17" i="2"/>
  <c r="Y36" i="5"/>
  <c r="K34" i="2" s="1"/>
  <c r="J34" i="2"/>
  <c r="Y22" i="5"/>
  <c r="K20" i="2" s="1"/>
  <c r="J20" i="2"/>
  <c r="Y23" i="5"/>
  <c r="K21" i="2" s="1"/>
  <c r="J21" i="2"/>
  <c r="Y10" i="5"/>
  <c r="K8" i="2" s="1"/>
  <c r="J8" i="2"/>
  <c r="Y6" i="5"/>
  <c r="K4" i="2" s="1"/>
  <c r="J4" i="2"/>
  <c r="Y21" i="5"/>
  <c r="K19" i="2" s="1"/>
  <c r="J19" i="2"/>
  <c r="Y12" i="5"/>
  <c r="K10" i="2" s="1"/>
  <c r="Y29" i="5"/>
  <c r="K27" i="2" s="1"/>
  <c r="J27" i="2"/>
  <c r="Y41" i="5"/>
  <c r="K39" i="2" s="1"/>
  <c r="J39" i="2"/>
  <c r="Y30" i="5"/>
  <c r="K28" i="2" s="1"/>
  <c r="J28" i="2"/>
  <c r="Y25" i="5"/>
  <c r="K23" i="2" s="1"/>
  <c r="J23" i="2"/>
  <c r="Y24" i="5"/>
  <c r="K22" i="2" s="1"/>
  <c r="J22" i="2"/>
  <c r="Y8" i="5"/>
  <c r="K6" i="2" s="1"/>
  <c r="J6" i="2"/>
  <c r="Y38" i="8"/>
  <c r="AB36" i="2" s="1"/>
  <c r="AA36" i="2"/>
  <c r="Y29" i="8"/>
  <c r="AB27" i="2" s="1"/>
  <c r="AA27" i="2"/>
  <c r="Y20" i="8"/>
  <c r="AB18" i="2" s="1"/>
  <c r="AA18" i="2"/>
  <c r="Y11" i="8"/>
  <c r="AB9" i="2" s="1"/>
  <c r="AA9" i="2"/>
  <c r="Y8" i="7"/>
  <c r="Z6" i="2" s="1"/>
  <c r="Y6" i="2"/>
  <c r="Y14" i="2"/>
  <c r="Y16" i="7"/>
  <c r="Z14" i="2" s="1"/>
  <c r="Y26" i="7"/>
  <c r="Z24" i="2" s="1"/>
  <c r="Y24" i="2"/>
  <c r="Y32" i="7"/>
  <c r="Z30" i="2" s="1"/>
  <c r="Y30" i="2"/>
  <c r="Y20" i="7"/>
  <c r="Z18" i="2" s="1"/>
  <c r="Y18" i="2"/>
  <c r="Y38" i="7"/>
  <c r="Z36" i="2" s="1"/>
  <c r="Y36" i="2"/>
  <c r="Y32" i="2"/>
  <c r="Y34" i="7"/>
  <c r="Z32" i="2" s="1"/>
  <c r="Y20" i="2"/>
  <c r="Y22" i="7"/>
  <c r="Z20" i="2" s="1"/>
  <c r="Y14" i="7"/>
  <c r="Z12" i="2" s="1"/>
  <c r="Y12" i="2"/>
  <c r="Y10" i="7"/>
  <c r="Z8" i="2" s="1"/>
  <c r="Y8" i="2"/>
  <c r="Y40" i="7"/>
  <c r="Z38" i="2" s="1"/>
  <c r="Y38" i="2"/>
  <c r="Y26" i="2"/>
  <c r="Y28" i="7"/>
  <c r="Z26" i="2" s="1"/>
  <c r="L16" i="2"/>
  <c r="Y18" i="6"/>
  <c r="M16" i="2" s="1"/>
  <c r="L7" i="2"/>
  <c r="Y9" i="6"/>
  <c r="M7" i="2" s="1"/>
  <c r="L19" i="2"/>
  <c r="Y21" i="6"/>
  <c r="M19" i="2" s="1"/>
  <c r="Y12" i="6"/>
  <c r="M10" i="2" s="1"/>
  <c r="L34" i="2"/>
  <c r="Y36" i="6"/>
  <c r="M34" i="2" s="1"/>
  <c r="Y27" i="6"/>
  <c r="M25" i="2" s="1"/>
  <c r="L25" i="2"/>
  <c r="Y39" i="6"/>
  <c r="M37" i="2" s="1"/>
  <c r="L37" i="2"/>
  <c r="L28" i="2"/>
  <c r="Y30" i="6"/>
  <c r="M28" i="2" s="1"/>
  <c r="AF2" i="2" l="1"/>
  <c r="A39" i="2"/>
  <c r="G25" i="1"/>
  <c r="X39" i="2"/>
  <c r="V39" i="2"/>
  <c r="T39" i="2"/>
  <c r="R39" i="2"/>
  <c r="AD39" i="2" s="1"/>
  <c r="X38" i="2"/>
  <c r="V38" i="2"/>
  <c r="T38" i="2"/>
  <c r="R38" i="2"/>
  <c r="X37" i="2"/>
  <c r="V37" i="2"/>
  <c r="T37" i="2"/>
  <c r="R37" i="2"/>
  <c r="AD37" i="2" s="1"/>
  <c r="X36" i="2"/>
  <c r="V36" i="2"/>
  <c r="T36" i="2"/>
  <c r="R36" i="2"/>
  <c r="AD36" i="2" s="1"/>
  <c r="X35" i="2"/>
  <c r="V35" i="2"/>
  <c r="T35" i="2"/>
  <c r="R35" i="2"/>
  <c r="X34" i="2"/>
  <c r="V34" i="2"/>
  <c r="T34" i="2"/>
  <c r="R34" i="2"/>
  <c r="AD34" i="2" s="1"/>
  <c r="X33" i="2"/>
  <c r="V33" i="2"/>
  <c r="T33" i="2"/>
  <c r="R33" i="2"/>
  <c r="AD33" i="2" s="1"/>
  <c r="X32" i="2"/>
  <c r="V32" i="2"/>
  <c r="T32" i="2"/>
  <c r="R32" i="2"/>
  <c r="X31" i="2"/>
  <c r="V31" i="2"/>
  <c r="T31" i="2"/>
  <c r="R31" i="2"/>
  <c r="AD31" i="2" s="1"/>
  <c r="X30" i="2"/>
  <c r="V30" i="2"/>
  <c r="T30" i="2"/>
  <c r="R30" i="2"/>
  <c r="AD30" i="2" s="1"/>
  <c r="X29" i="2"/>
  <c r="V29" i="2"/>
  <c r="T29" i="2"/>
  <c r="R29" i="2"/>
  <c r="X28" i="2"/>
  <c r="V28" i="2"/>
  <c r="T28" i="2"/>
  <c r="R28" i="2"/>
  <c r="AD28" i="2" s="1"/>
  <c r="X27" i="2"/>
  <c r="V27" i="2"/>
  <c r="T27" i="2"/>
  <c r="R27" i="2"/>
  <c r="AD27" i="2" s="1"/>
  <c r="X26" i="2"/>
  <c r="V26" i="2"/>
  <c r="T26" i="2"/>
  <c r="AD26" i="2" s="1"/>
  <c r="X25" i="2"/>
  <c r="V25" i="2"/>
  <c r="T25" i="2"/>
  <c r="R25" i="2"/>
  <c r="AD25" i="2" s="1"/>
  <c r="X24" i="2"/>
  <c r="V24" i="2"/>
  <c r="T24" i="2"/>
  <c r="R24" i="2"/>
  <c r="X23" i="2"/>
  <c r="V23" i="2"/>
  <c r="T23" i="2"/>
  <c r="R23" i="2"/>
  <c r="AD23" i="2" s="1"/>
  <c r="X22" i="2"/>
  <c r="V22" i="2"/>
  <c r="T22" i="2"/>
  <c r="R22" i="2"/>
  <c r="AD22" i="2" s="1"/>
  <c r="X21" i="2"/>
  <c r="V21" i="2"/>
  <c r="T21" i="2"/>
  <c r="R21" i="2"/>
  <c r="X20" i="2"/>
  <c r="V20" i="2"/>
  <c r="T20" i="2"/>
  <c r="R20" i="2"/>
  <c r="AD20" i="2" s="1"/>
  <c r="X19" i="2"/>
  <c r="V19" i="2"/>
  <c r="T19" i="2"/>
  <c r="R19" i="2"/>
  <c r="AD19" i="2" s="1"/>
  <c r="X18" i="2"/>
  <c r="V18" i="2"/>
  <c r="T18" i="2"/>
  <c r="R18" i="2"/>
  <c r="X17" i="2"/>
  <c r="V17" i="2"/>
  <c r="T17" i="2"/>
  <c r="R17" i="2"/>
  <c r="AD17" i="2" s="1"/>
  <c r="X16" i="2"/>
  <c r="V16" i="2"/>
  <c r="T16" i="2"/>
  <c r="R16" i="2"/>
  <c r="AD16" i="2" s="1"/>
  <c r="X15" i="2"/>
  <c r="V15" i="2"/>
  <c r="T15" i="2"/>
  <c r="R15" i="2"/>
  <c r="X14" i="2"/>
  <c r="V14" i="2"/>
  <c r="T14" i="2"/>
  <c r="R14" i="2"/>
  <c r="AD14" i="2" s="1"/>
  <c r="X13" i="2"/>
  <c r="V13" i="2"/>
  <c r="T13" i="2"/>
  <c r="R13" i="2"/>
  <c r="AD13" i="2" s="1"/>
  <c r="X12" i="2"/>
  <c r="V12" i="2"/>
  <c r="T12" i="2"/>
  <c r="R12" i="2"/>
  <c r="X11" i="2"/>
  <c r="V11" i="2"/>
  <c r="T11" i="2"/>
  <c r="R11" i="2"/>
  <c r="AD11" i="2" s="1"/>
  <c r="X10" i="2"/>
  <c r="V10" i="2"/>
  <c r="T10" i="2"/>
  <c r="R10" i="2"/>
  <c r="X9" i="2"/>
  <c r="V9" i="2"/>
  <c r="T9" i="2"/>
  <c r="R9" i="2"/>
  <c r="X8" i="2"/>
  <c r="V8" i="2"/>
  <c r="T8" i="2"/>
  <c r="R8" i="2"/>
  <c r="AD8" i="2" s="1"/>
  <c r="X7" i="2"/>
  <c r="V7" i="2"/>
  <c r="T7" i="2"/>
  <c r="R7" i="2"/>
  <c r="AD7" i="2" s="1"/>
  <c r="X6" i="2"/>
  <c r="V6" i="2"/>
  <c r="T6" i="2"/>
  <c r="R6" i="2"/>
  <c r="X5" i="2"/>
  <c r="V5" i="2"/>
  <c r="T5" i="2"/>
  <c r="R5" i="2"/>
  <c r="AD5" i="2" s="1"/>
  <c r="X4" i="2"/>
  <c r="V4" i="2"/>
  <c r="T4" i="2"/>
  <c r="R4"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C24" i="2"/>
  <c r="O24" i="2" s="1"/>
  <c r="C25" i="2"/>
  <c r="C26" i="2"/>
  <c r="O26" i="2" s="1"/>
  <c r="C27" i="2"/>
  <c r="C28" i="2"/>
  <c r="O28" i="2" s="1"/>
  <c r="C29" i="2"/>
  <c r="O29" i="2" s="1"/>
  <c r="C30" i="2"/>
  <c r="O30" i="2" s="1"/>
  <c r="C31" i="2"/>
  <c r="O31" i="2" s="1"/>
  <c r="C32" i="2"/>
  <c r="C33" i="2"/>
  <c r="C34" i="2"/>
  <c r="C35" i="2"/>
  <c r="C36" i="2"/>
  <c r="O36" i="2" s="1"/>
  <c r="C37" i="2"/>
  <c r="C38" i="2"/>
  <c r="O38" i="2" s="1"/>
  <c r="C39" i="2"/>
  <c r="O39" i="2" s="1"/>
  <c r="C5" i="2"/>
  <c r="C6" i="2"/>
  <c r="O6" i="2" s="1"/>
  <c r="C7" i="2"/>
  <c r="O7" i="2" s="1"/>
  <c r="C8" i="2"/>
  <c r="O8" i="2" s="1"/>
  <c r="C9" i="2"/>
  <c r="C10" i="2"/>
  <c r="C11" i="2"/>
  <c r="C12" i="2"/>
  <c r="O12" i="2" s="1"/>
  <c r="C13" i="2"/>
  <c r="C14" i="2"/>
  <c r="O14" i="2" s="1"/>
  <c r="C15" i="2"/>
  <c r="O15" i="2" s="1"/>
  <c r="C16" i="2"/>
  <c r="O16" i="2" s="1"/>
  <c r="C17" i="2"/>
  <c r="O17" i="2" s="1"/>
  <c r="C18" i="2"/>
  <c r="O18" i="2" s="1"/>
  <c r="C19" i="2"/>
  <c r="O19" i="2" s="1"/>
  <c r="C20" i="2"/>
  <c r="O20" i="2" s="1"/>
  <c r="C21" i="2"/>
  <c r="C22" i="2"/>
  <c r="C23" i="2"/>
  <c r="A1" i="2"/>
  <c r="A5" i="2"/>
  <c r="A6" i="2"/>
  <c r="A7" i="2"/>
  <c r="A8" i="2"/>
  <c r="A9" i="2"/>
  <c r="A10" i="2"/>
  <c r="A11" i="2"/>
  <c r="A12" i="2"/>
  <c r="A13" i="2"/>
  <c r="A14" i="2"/>
  <c r="A15" i="2"/>
  <c r="A16" i="2"/>
  <c r="A17" i="2"/>
  <c r="A18" i="2"/>
  <c r="A19" i="2"/>
  <c r="A20" i="2"/>
  <c r="A22" i="2"/>
  <c r="A23" i="2"/>
  <c r="A24" i="2"/>
  <c r="A25" i="2"/>
  <c r="A26" i="2"/>
  <c r="A27" i="2"/>
  <c r="A28" i="2"/>
  <c r="A29" i="2"/>
  <c r="A30" i="2"/>
  <c r="A31" i="2"/>
  <c r="A32" i="2"/>
  <c r="A33" i="2"/>
  <c r="A34" i="2"/>
  <c r="A35" i="2"/>
  <c r="A36" i="2"/>
  <c r="A37" i="2"/>
  <c r="A38" i="2"/>
  <c r="A4" i="2"/>
  <c r="O5" i="2" l="1"/>
  <c r="O27" i="2"/>
  <c r="AD6" i="2"/>
  <c r="AD9" i="2"/>
  <c r="AD12" i="2"/>
  <c r="AD15" i="2"/>
  <c r="AD18" i="2"/>
  <c r="AD21" i="2"/>
  <c r="AD24" i="2"/>
  <c r="A16" i="17"/>
  <c r="A14" i="17"/>
  <c r="A19" i="17"/>
  <c r="A17" i="17"/>
  <c r="O37" i="2"/>
  <c r="AD4" i="2"/>
  <c r="A18" i="17"/>
  <c r="A13" i="17"/>
  <c r="A12" i="17"/>
  <c r="O4" i="2"/>
  <c r="A22" i="17"/>
  <c r="O23" i="2"/>
  <c r="O11" i="2"/>
  <c r="O34" i="2"/>
  <c r="O13" i="2"/>
  <c r="A23" i="17"/>
  <c r="O35" i="2"/>
  <c r="A11" i="17"/>
  <c r="A21" i="17"/>
  <c r="O22" i="2"/>
  <c r="O33" i="2"/>
  <c r="A15" i="17"/>
  <c r="O25" i="2"/>
  <c r="O21" i="2"/>
  <c r="O9" i="2"/>
  <c r="O32" i="2"/>
  <c r="AD29" i="2"/>
  <c r="AD32" i="2"/>
  <c r="AD35" i="2"/>
  <c r="AD38" i="2"/>
  <c r="A20" i="17"/>
  <c r="A44" i="17"/>
  <c r="A42" i="17"/>
  <c r="A29" i="17"/>
  <c r="A32" i="17"/>
  <c r="A43" i="17"/>
  <c r="A26" i="17"/>
  <c r="A45" i="17"/>
  <c r="A25" i="17"/>
  <c r="A31" i="17"/>
  <c r="A30" i="17"/>
  <c r="A27" i="17"/>
  <c r="A24" i="17"/>
  <c r="A46" i="17"/>
  <c r="A41" i="17"/>
  <c r="A39" i="17"/>
  <c r="A37" i="17"/>
  <c r="A36" i="17"/>
  <c r="A34" i="17"/>
  <c r="A33" i="17"/>
  <c r="A40" i="17"/>
  <c r="A38" i="17"/>
  <c r="A35" i="17"/>
  <c r="AD10" i="2"/>
  <c r="O10" i="2"/>
  <c r="AF24" i="2"/>
  <c r="AG4" i="2"/>
  <c r="J3" i="17" l="1"/>
  <c r="J4" i="17"/>
  <c r="J7" i="17"/>
  <c r="J6" i="17"/>
  <c r="J5" i="17"/>
  <c r="I6" i="17"/>
  <c r="I4" i="17"/>
  <c r="I7" i="17"/>
  <c r="I3" i="17"/>
  <c r="I5" i="17"/>
  <c r="K5" i="17"/>
  <c r="K6" i="17"/>
  <c r="K4" i="17"/>
  <c r="K7" i="17"/>
  <c r="K3" i="17"/>
  <c r="L7" i="17"/>
  <c r="L6" i="17"/>
  <c r="L5" i="17"/>
  <c r="L4" i="17"/>
  <c r="L3" i="17"/>
  <c r="B5" i="17"/>
  <c r="B4" i="17"/>
  <c r="B3" i="17"/>
  <c r="B6" i="17"/>
  <c r="B7" i="17"/>
  <c r="C3" i="17"/>
  <c r="C6" i="17"/>
  <c r="C7" i="17"/>
  <c r="C4" i="17"/>
  <c r="C5" i="17"/>
  <c r="H7" i="17"/>
  <c r="H4" i="17"/>
  <c r="H3" i="17"/>
  <c r="H6" i="17"/>
  <c r="H5" i="17"/>
  <c r="D3" i="17"/>
  <c r="D5" i="17"/>
  <c r="D4" i="17"/>
  <c r="D7" i="17"/>
  <c r="D6" i="17"/>
  <c r="E7" i="17"/>
  <c r="E3" i="17"/>
  <c r="E4" i="17"/>
  <c r="E5" i="17"/>
  <c r="E6" i="17"/>
  <c r="F4" i="17"/>
  <c r="F5" i="17"/>
  <c r="F6" i="17"/>
  <c r="F3" i="17"/>
  <c r="F7" i="17"/>
  <c r="G7" i="17"/>
  <c r="G3" i="17"/>
  <c r="G4" i="17"/>
  <c r="G5" i="17"/>
  <c r="G6" i="17"/>
  <c r="AF27" i="2"/>
  <c r="AF25" i="2"/>
  <c r="AF31" i="2"/>
  <c r="AF15" i="2"/>
  <c r="AF36" i="2"/>
  <c r="AF5" i="2"/>
  <c r="AF21" i="2"/>
  <c r="AF13" i="2"/>
  <c r="AF32" i="2"/>
  <c r="AF28" i="2"/>
  <c r="AF26" i="2"/>
  <c r="AF16" i="2"/>
  <c r="AF11" i="2"/>
  <c r="AF19" i="2"/>
  <c r="AF9" i="2"/>
  <c r="AG36" i="2"/>
  <c r="AG9" i="2"/>
  <c r="AG33" i="2"/>
  <c r="AG29" i="2"/>
  <c r="AG38" i="2"/>
  <c r="AG21" i="2"/>
  <c r="AG12" i="2"/>
  <c r="AG24" i="2"/>
  <c r="AG27" i="2"/>
  <c r="AG31" i="2"/>
  <c r="AF38" i="2"/>
  <c r="AG30" i="2"/>
  <c r="AG13" i="2"/>
  <c r="AG5" i="2"/>
  <c r="AG15" i="2"/>
  <c r="AF37" i="2"/>
  <c r="AF14" i="2"/>
  <c r="AG26" i="2"/>
  <c r="AF29" i="2"/>
  <c r="AG11" i="2"/>
  <c r="AG16" i="2"/>
  <c r="AF35" i="2"/>
  <c r="AF8" i="2"/>
  <c r="AG14" i="2"/>
  <c r="AG34" i="2"/>
  <c r="AF6" i="2"/>
  <c r="AG32" i="2"/>
  <c r="AF12" i="2"/>
  <c r="AF18" i="2"/>
  <c r="AF20" i="2"/>
  <c r="AF4" i="2"/>
  <c r="AG6" i="2"/>
  <c r="AG35" i="2"/>
  <c r="AG8" i="2"/>
  <c r="AF39" i="2"/>
  <c r="AF34" i="2"/>
  <c r="AG23" i="2"/>
  <c r="AG22" i="2"/>
  <c r="AF17" i="2"/>
  <c r="AG25" i="2"/>
  <c r="AF30" i="2"/>
  <c r="AG28" i="2"/>
  <c r="AF7" i="2"/>
  <c r="AF10" i="2"/>
  <c r="AG18" i="2"/>
  <c r="AG7" i="2"/>
  <c r="AG10" i="2"/>
  <c r="AF23" i="2"/>
  <c r="AG17" i="2"/>
  <c r="AF33" i="2"/>
  <c r="AG20" i="2"/>
  <c r="AF22" i="2"/>
  <c r="AG19" i="2"/>
  <c r="AG37" i="2"/>
  <c r="AG39" i="2"/>
</calcChain>
</file>

<file path=xl/sharedStrings.xml><?xml version="1.0" encoding="utf-8"?>
<sst xmlns="http://schemas.openxmlformats.org/spreadsheetml/2006/main" count="451" uniqueCount="172">
  <si>
    <t>Schülername 01</t>
  </si>
  <si>
    <t>Schülername 02</t>
  </si>
  <si>
    <t>Schülername 03</t>
  </si>
  <si>
    <t>Schülername 04</t>
  </si>
  <si>
    <t>Schülername 05</t>
  </si>
  <si>
    <t>Schülername 06</t>
  </si>
  <si>
    <t>Schülername 07</t>
  </si>
  <si>
    <t>Schülername 08</t>
  </si>
  <si>
    <t>Schülername 09</t>
  </si>
  <si>
    <t>Schülername 10</t>
  </si>
  <si>
    <t>Schülername 11</t>
  </si>
  <si>
    <t>Schülername 12</t>
  </si>
  <si>
    <t>Schülername 13</t>
  </si>
  <si>
    <t>Schülername 14</t>
  </si>
  <si>
    <t>Schülername 15</t>
  </si>
  <si>
    <t>Schülername 16</t>
  </si>
  <si>
    <t>Schülername 17</t>
  </si>
  <si>
    <t>Schülername 18</t>
  </si>
  <si>
    <t>Schülername 19</t>
  </si>
  <si>
    <t>Schülername 20</t>
  </si>
  <si>
    <t>Schülername 21</t>
  </si>
  <si>
    <t>Schülername 22</t>
  </si>
  <si>
    <t>Schülername 23</t>
  </si>
  <si>
    <t>Schülername 24</t>
  </si>
  <si>
    <t>Schülername 25</t>
  </si>
  <si>
    <t>Schülername 26</t>
  </si>
  <si>
    <t>Schülername 27</t>
  </si>
  <si>
    <t>Schülername 28</t>
  </si>
  <si>
    <t>Schülername 29</t>
  </si>
  <si>
    <t>Schülername 30</t>
  </si>
  <si>
    <t>Schülername 31</t>
  </si>
  <si>
    <t>Schülername 32</t>
  </si>
  <si>
    <t>Schülername 33</t>
  </si>
  <si>
    <t>Schülername 34</t>
  </si>
  <si>
    <t>Schülername 35</t>
  </si>
  <si>
    <t>Schülername 36</t>
  </si>
  <si>
    <t>Klasse</t>
  </si>
  <si>
    <t>Schuljahr</t>
  </si>
  <si>
    <t>Fach</t>
  </si>
  <si>
    <t>Englisch</t>
  </si>
  <si>
    <t>Schüler:in</t>
  </si>
  <si>
    <t>Note</t>
  </si>
  <si>
    <t>WH</t>
  </si>
  <si>
    <t>%</t>
  </si>
  <si>
    <t>HÜ</t>
  </si>
  <si>
    <t>Mündl.</t>
  </si>
  <si>
    <t>SA1</t>
  </si>
  <si>
    <t>SA2</t>
  </si>
  <si>
    <t>RP</t>
  </si>
  <si>
    <t>1. Semester</t>
  </si>
  <si>
    <t>2. Semester</t>
  </si>
  <si>
    <t>Semester</t>
  </si>
  <si>
    <t>1 SEM</t>
  </si>
  <si>
    <t>2 SEM</t>
  </si>
  <si>
    <t>Notiz</t>
  </si>
  <si>
    <t>Gewichtung [%]</t>
  </si>
  <si>
    <t>Untergrenze [%]</t>
  </si>
  <si>
    <t>Leistungsart</t>
  </si>
  <si>
    <t>Summe</t>
  </si>
  <si>
    <t>SA3</t>
  </si>
  <si>
    <t>SA4</t>
  </si>
  <si>
    <t>LC</t>
  </si>
  <si>
    <t>LC1</t>
  </si>
  <si>
    <t>LC2</t>
  </si>
  <si>
    <t>RC1</t>
  </si>
  <si>
    <t>RC2</t>
  </si>
  <si>
    <t>TA</t>
  </si>
  <si>
    <t>LO</t>
  </si>
  <si>
    <t>LSR</t>
  </si>
  <si>
    <t>LSA</t>
  </si>
  <si>
    <t>G1</t>
  </si>
  <si>
    <t>G2</t>
  </si>
  <si>
    <t>G3</t>
  </si>
  <si>
    <t>G4</t>
  </si>
  <si>
    <t>G5</t>
  </si>
  <si>
    <t>V1</t>
  </si>
  <si>
    <t>V2</t>
  </si>
  <si>
    <t>V3</t>
  </si>
  <si>
    <t>W1</t>
  </si>
  <si>
    <t>W2</t>
  </si>
  <si>
    <t>Sum</t>
  </si>
  <si>
    <t>Pkt</t>
  </si>
  <si>
    <t>Erreichbar</t>
  </si>
  <si>
    <t>Gewichtung</t>
  </si>
  <si>
    <t>RC</t>
  </si>
  <si>
    <t>LiU</t>
  </si>
  <si>
    <t>1. Schularbeit</t>
  </si>
  <si>
    <t>2. Schularbeit</t>
  </si>
  <si>
    <t>3. Schularbeit</t>
  </si>
  <si>
    <t>4. Schularbeit</t>
  </si>
  <si>
    <t>Jahresnote</t>
  </si>
  <si>
    <t>Notenübersicht</t>
  </si>
  <si>
    <t>Nr</t>
  </si>
  <si>
    <t>Datum</t>
  </si>
  <si>
    <t>Hausübung</t>
  </si>
  <si>
    <t>Themen</t>
  </si>
  <si>
    <t>Anmerkungen</t>
  </si>
  <si>
    <t>Table of Contents</t>
  </si>
  <si>
    <t>Erreichbare Punkte</t>
  </si>
  <si>
    <t>Unit</t>
  </si>
  <si>
    <t>SUM</t>
  </si>
  <si>
    <t>Wiederholungen 1. Semester</t>
  </si>
  <si>
    <t>Wiederholungen 2. Semester</t>
  </si>
  <si>
    <t>Task</t>
  </si>
  <si>
    <t>Buch</t>
  </si>
  <si>
    <t>Leseportfolio 1. Semester</t>
  </si>
  <si>
    <t>Leseportfolio 2. Semester</t>
  </si>
  <si>
    <t>Hausübungen 1. Semester</t>
  </si>
  <si>
    <t>Hausübungen 2. Semester</t>
  </si>
  <si>
    <t>Type (B/WS/W)</t>
  </si>
  <si>
    <t>B</t>
  </si>
  <si>
    <t>W</t>
  </si>
  <si>
    <t>WS</t>
  </si>
  <si>
    <t>Laufnummer</t>
  </si>
  <si>
    <t>Mündliche Leistungen 1. Semester</t>
  </si>
  <si>
    <t>Content</t>
  </si>
  <si>
    <t>Intro</t>
  </si>
  <si>
    <t>Overview</t>
  </si>
  <si>
    <t>Outro</t>
  </si>
  <si>
    <t>Keywords</t>
  </si>
  <si>
    <t>Freely</t>
  </si>
  <si>
    <t>Body Lang</t>
  </si>
  <si>
    <t>GR</t>
  </si>
  <si>
    <t>PR</t>
  </si>
  <si>
    <t>VOC</t>
  </si>
  <si>
    <t>Time</t>
  </si>
  <si>
    <t>Impression</t>
  </si>
  <si>
    <t>Handout</t>
  </si>
  <si>
    <t>Topic</t>
  </si>
  <si>
    <t>Präsentation</t>
  </si>
  <si>
    <t>On Time</t>
  </si>
  <si>
    <t>Joker</t>
  </si>
  <si>
    <t>Mündliche Leistungen 2. Semester</t>
  </si>
  <si>
    <t xml:space="preserve">Empfehlung: </t>
  </si>
  <si>
    <t>Gewichtung 1. Semester [%]</t>
  </si>
  <si>
    <t>Gewichtung 2. Semester [%]</t>
  </si>
  <si>
    <t>Im 1. Semester Gewichtung 100:0 verwenden, im 2. Semester z.B. 30:70</t>
  </si>
  <si>
    <t>6B</t>
  </si>
  <si>
    <t>Trotz sorgfältiger Entwicklung und umfangreicher Tests wird keinerlei Haftung für etwaige Fehler bzw. falsche Rechenergebnisse übernommen. Benutzung auschließlich auf eigene Gefahr!</t>
  </si>
  <si>
    <t>Wichtiges zu Beginn</t>
  </si>
  <si>
    <t>Die Erstellung bzw. etwaige Aktualisierung des Dokuments erfolg als rein privates Unterfangen. Über die tatsächliche Eignung für einen bestimmten Schultyp oder ein bestimmtes Unterrichtsfach kann keine Aussage getroffen werden.</t>
  </si>
  <si>
    <t>Dieses Excel-Arbeitsblatt dient dazu, Leistungen einer Klasse über das Schuljahr zu erfassen und mithilfe von definierten Gewichtungen und Notenschlüssel letztlich eine Schulnote zu ermitteln.</t>
  </si>
  <si>
    <t>Tipps &amp; Tricks</t>
  </si>
  <si>
    <t>In der Notenübersicht werden die Prozentwerte und Noten unabhängig voneinander mit den entsprechenden Gewichtungen berechnet. Auf den ersten Blick mag das manchmal verwirrend sein, aber bei der letztendlichen Benotung kann es vorteilhaft sein, beides separat vor Augen zu haben.</t>
  </si>
  <si>
    <t>Versionen und Änderungen</t>
  </si>
  <si>
    <t>2022-09</t>
  </si>
  <si>
    <t>Erstversion, noch nicht veröffentlicht</t>
  </si>
  <si>
    <t>2023-08</t>
  </si>
  <si>
    <t>Kleine Bugfixes/Verbesserungen, "Wichtiges zu Beginn" und "Tipps und Tricks" hinzugefügt</t>
  </si>
  <si>
    <t>Für Probleme bei der Benutzung wird keinerlei Support geboten! Konstruktives Feedback (Verbesserungsvorschläge, konkrete Fehlerbeschreibungen, etc.) bzw. etwaiges Lob wird selbstverständlich gerne entgegen genommen. Modifikationen des Excel-Arbeitsblatts sowie die Verwendung für beliebige Zwecke sind ausdrücklich erlaubt.</t>
  </si>
  <si>
    <t>Wenn beispielsweise eine Leistungskategorie (z.B. Hausübung) nicht benötigt wird, einfach bei der Gewichtung in den Stammdaten "0" eintragen. Somit bleibt alles nachvollziehbar und das Basteln an Formeln kann entfallen.</t>
  </si>
  <si>
    <t>Wenn eine der beiden Schularbeiten im Semester versäumt wurde, hat es sich bewährt die Punkte einfach für beide Schularbeiten einzutragen und nicht an der Gewichtung für eine Person "herumzubasteln".</t>
  </si>
  <si>
    <t>2024-01</t>
  </si>
  <si>
    <t>Tippfehler ausgebessert</t>
  </si>
  <si>
    <t>kamon.at/lehrertools</t>
  </si>
  <si>
    <t>Bezugsquelle</t>
  </si>
  <si>
    <t>(nur 2. Semester)</t>
  </si>
  <si>
    <t>(nur 1. Semester)</t>
  </si>
  <si>
    <t>24/25</t>
  </si>
  <si>
    <t>Grundsätzlich ist es vorgesehen, Eingaben nur in hellgrau hinterlegten Feldern zu tätigen. Viele andere Felder haben berechnete Inhalte. Das Modifizieren der zugrunde liegenden Formeln ist - wie zuvor erwähnt - erlaubt, aber bitte nur bei entsprechenden Kenntnissen. 😊</t>
  </si>
  <si>
    <t>2024-06</t>
  </si>
  <si>
    <t>note</t>
  </si>
  <si>
    <t>Jahres</t>
  </si>
  <si>
    <t>Anzahl 1er</t>
  </si>
  <si>
    <t>Anzahl 2er</t>
  </si>
  <si>
    <t>Anzahl 3er</t>
  </si>
  <si>
    <t>Anzahl 4er</t>
  </si>
  <si>
    <t>Anzahl 5er</t>
  </si>
  <si>
    <t>(Hilfszellen Berechnung)</t>
  </si>
  <si>
    <t>Gerundete Noten</t>
  </si>
  <si>
    <t>Gewichtung aller Schularbeiten getrennt eingebbar, Notenspiegel-Blatt hinzufgefügt</t>
  </si>
  <si>
    <t>Notenspiegel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</si>
</sst>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dd/mm/"/>
  </numFmts>
  <fonts count="9" x14ac:knownFonts="1">
    <font>
      <sz val="11"/>
      <color theme="1"/>
      <name val="Calibri"/>
      <family val="2"/>
      <scheme val="minor"/>
    </font>
    <font>
      <sz val="8"/>
      <name val="Calibri"/>
      <family val="2"/>
      <scheme val="minor"/>
    </font>
    <font>
      <b/>
      <sz val="10"/>
      <color theme="1"/>
      <name val="Arial"/>
      <family val="2"/>
    </font>
    <font>
      <sz val="10"/>
      <color theme="1"/>
      <name val="Arial"/>
      <family val="2"/>
    </font>
    <font>
      <sz val="10"/>
      <color theme="1"/>
      <name val="Arial"/>
    </font>
    <font>
      <b/>
      <sz val="10"/>
      <color theme="1"/>
      <name val="Arial"/>
    </font>
    <font>
      <b/>
      <sz val="10"/>
      <name val="Arial"/>
      <family val="2"/>
    </font>
    <font>
      <sz val="10"/>
      <color rgb="FFFF0000"/>
      <name val="Arial"/>
      <family val="2"/>
    </font>
    <font>
      <sz val="10"/>
      <color theme="0" tint="-0.499984740745262"/>
      <name val="Arial"/>
      <family val="2"/>
    </font>
  </fonts>
  <fills count="11">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E4DFEC"/>
        <bgColor indexed="64"/>
      </patternFill>
    </fill>
    <fill>
      <patternFill patternType="solid">
        <fgColor theme="0" tint="-4.9989318521683403E-2"/>
        <bgColor indexed="64"/>
      </patternFill>
    </fill>
    <fill>
      <patternFill patternType="solid">
        <fgColor rgb="FFF2DCDB"/>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64">
    <border>
      <left/>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theme="6"/>
      </bottom>
      <diagonal/>
    </border>
    <border>
      <left/>
      <right/>
      <top style="medium">
        <color indexed="64"/>
      </top>
      <bottom style="thin">
        <color theme="6"/>
      </bottom>
      <diagonal/>
    </border>
    <border>
      <left style="medium">
        <color indexed="64"/>
      </left>
      <right/>
      <top style="medium">
        <color indexed="64"/>
      </top>
      <bottom style="thin">
        <color theme="6"/>
      </bottom>
      <diagonal/>
    </border>
    <border>
      <left/>
      <right style="medium">
        <color indexed="64"/>
      </right>
      <top style="thin">
        <color theme="6"/>
      </top>
      <bottom style="thin">
        <color theme="6"/>
      </bottom>
      <diagonal/>
    </border>
    <border>
      <left/>
      <right/>
      <top style="thin">
        <color theme="6"/>
      </top>
      <bottom style="thin">
        <color theme="6"/>
      </bottom>
      <diagonal/>
    </border>
    <border>
      <left style="medium">
        <color indexed="64"/>
      </left>
      <right/>
      <top style="thin">
        <color theme="6"/>
      </top>
      <bottom style="thin">
        <color theme="6"/>
      </bottom>
      <diagonal/>
    </border>
    <border>
      <left style="medium">
        <color indexed="64"/>
      </left>
      <right style="thin">
        <color theme="6"/>
      </right>
      <top/>
      <bottom/>
      <diagonal/>
    </border>
    <border>
      <left style="thin">
        <color theme="6"/>
      </left>
      <right/>
      <top/>
      <bottom/>
      <diagonal/>
    </border>
    <border>
      <left style="medium">
        <color indexed="64"/>
      </left>
      <right style="thin">
        <color theme="6"/>
      </right>
      <top/>
      <bottom style="medium">
        <color indexed="64"/>
      </bottom>
      <diagonal/>
    </border>
    <border>
      <left style="thin">
        <color theme="6"/>
      </left>
      <right/>
      <top/>
      <bottom style="medium">
        <color indexed="64"/>
      </bottom>
      <diagonal/>
    </border>
    <border>
      <left style="medium">
        <color indexed="64"/>
      </left>
      <right style="thin">
        <color theme="6"/>
      </right>
      <top style="medium">
        <color indexed="64"/>
      </top>
      <bottom style="thin">
        <color theme="6"/>
      </bottom>
      <diagonal/>
    </border>
    <border>
      <left style="thin">
        <color theme="6"/>
      </left>
      <right/>
      <top style="medium">
        <color indexed="64"/>
      </top>
      <bottom style="thin">
        <color theme="6"/>
      </bottom>
      <diagonal/>
    </border>
    <border>
      <left style="medium">
        <color indexed="64"/>
      </left>
      <right style="thin">
        <color theme="6"/>
      </right>
      <top style="thin">
        <color theme="6"/>
      </top>
      <bottom style="thin">
        <color theme="6"/>
      </bottom>
      <diagonal/>
    </border>
    <border>
      <left style="thin">
        <color theme="6"/>
      </left>
      <right/>
      <top style="thin">
        <color theme="6"/>
      </top>
      <bottom style="thin">
        <color theme="6"/>
      </bottom>
      <diagonal/>
    </border>
    <border>
      <left style="thin">
        <color indexed="64"/>
      </left>
      <right style="thin">
        <color theme="6"/>
      </right>
      <top/>
      <bottom/>
      <diagonal/>
    </border>
    <border>
      <left style="thin">
        <color indexed="64"/>
      </left>
      <right style="thin">
        <color theme="6"/>
      </right>
      <top/>
      <bottom style="medium">
        <color indexed="64"/>
      </bottom>
      <diagonal/>
    </border>
    <border>
      <left style="thin">
        <color indexed="64"/>
      </left>
      <right style="thin">
        <color theme="6"/>
      </right>
      <top style="medium">
        <color indexed="64"/>
      </top>
      <bottom style="thin">
        <color theme="6"/>
      </bottom>
      <diagonal/>
    </border>
    <border>
      <left style="thin">
        <color indexed="64"/>
      </left>
      <right style="thin">
        <color theme="6"/>
      </right>
      <top style="thin">
        <color theme="6"/>
      </top>
      <bottom style="thin">
        <color theme="6"/>
      </bottom>
      <diagonal/>
    </border>
    <border>
      <left style="thin">
        <color theme="6"/>
      </left>
      <right style="thin">
        <color theme="6"/>
      </right>
      <top/>
      <bottom/>
      <diagonal/>
    </border>
    <border>
      <left style="thin">
        <color theme="6"/>
      </left>
      <right style="thin">
        <color theme="6"/>
      </right>
      <top/>
      <bottom style="medium">
        <color indexed="64"/>
      </bottom>
      <diagonal/>
    </border>
    <border>
      <left style="thin">
        <color theme="6"/>
      </left>
      <right style="thin">
        <color theme="6"/>
      </right>
      <top style="medium">
        <color indexed="64"/>
      </top>
      <bottom style="thin">
        <color theme="6"/>
      </bottom>
      <diagonal/>
    </border>
    <border>
      <left style="thin">
        <color theme="6"/>
      </left>
      <right style="thin">
        <color theme="6"/>
      </right>
      <top style="thin">
        <color theme="6"/>
      </top>
      <bottom style="thin">
        <color theme="6"/>
      </bottom>
      <diagonal/>
    </border>
    <border>
      <left style="thin">
        <color theme="6"/>
      </left>
      <right style="thin">
        <color indexed="64"/>
      </right>
      <top/>
      <bottom/>
      <diagonal/>
    </border>
    <border>
      <left style="thin">
        <color theme="6"/>
      </left>
      <right style="medium">
        <color indexed="64"/>
      </right>
      <top/>
      <bottom/>
      <diagonal/>
    </border>
    <border>
      <left style="thin">
        <color theme="6"/>
      </left>
      <right style="medium">
        <color indexed="64"/>
      </right>
      <top/>
      <bottom style="medium">
        <color indexed="64"/>
      </bottom>
      <diagonal/>
    </border>
    <border>
      <left style="thin">
        <color theme="6"/>
      </left>
      <right style="medium">
        <color indexed="64"/>
      </right>
      <top style="medium">
        <color indexed="64"/>
      </top>
      <bottom style="thin">
        <color theme="6"/>
      </bottom>
      <diagonal/>
    </border>
    <border>
      <left style="thin">
        <color theme="6"/>
      </left>
      <right style="medium">
        <color indexed="64"/>
      </right>
      <top style="thin">
        <color theme="6"/>
      </top>
      <bottom style="thin">
        <color theme="6"/>
      </bottom>
      <diagonal/>
    </border>
    <border>
      <left/>
      <right style="thin">
        <color theme="6"/>
      </right>
      <top/>
      <bottom/>
      <diagonal/>
    </border>
    <border>
      <left/>
      <right style="thin">
        <color theme="6"/>
      </right>
      <top/>
      <bottom style="medium">
        <color indexed="64"/>
      </bottom>
      <diagonal/>
    </border>
    <border>
      <left/>
      <right style="thin">
        <color theme="6"/>
      </right>
      <top style="thin">
        <color theme="6"/>
      </top>
      <bottom style="thin">
        <color theme="6"/>
      </bottom>
      <diagonal/>
    </border>
    <border>
      <left style="thin">
        <color theme="1"/>
      </left>
      <right style="thin">
        <color theme="6"/>
      </right>
      <top/>
      <bottom/>
      <diagonal/>
    </border>
    <border>
      <left style="thin">
        <color theme="1"/>
      </left>
      <right style="thin">
        <color theme="6"/>
      </right>
      <top/>
      <bottom style="medium">
        <color indexed="64"/>
      </bottom>
      <diagonal/>
    </border>
    <border>
      <left style="thin">
        <color theme="1"/>
      </left>
      <right style="thin">
        <color theme="6"/>
      </right>
      <top style="thin">
        <color theme="6"/>
      </top>
      <bottom style="thin">
        <color theme="6"/>
      </bottom>
      <diagonal/>
    </border>
    <border>
      <left style="thin">
        <color auto="1"/>
      </left>
      <right/>
      <top/>
      <bottom style="medium">
        <color indexed="64"/>
      </bottom>
      <diagonal/>
    </border>
    <border>
      <left style="thin">
        <color auto="1"/>
      </left>
      <right/>
      <top/>
      <bottom style="thin">
        <color theme="6"/>
      </bottom>
      <diagonal/>
    </border>
    <border>
      <left style="thin">
        <color auto="1"/>
      </left>
      <right/>
      <top style="thin">
        <color theme="6"/>
      </top>
      <bottom style="thin">
        <color theme="6"/>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theme="6"/>
      </bottom>
      <diagonal/>
    </border>
    <border>
      <left style="thin">
        <color indexed="64"/>
      </left>
      <right style="medium">
        <color indexed="64"/>
      </right>
      <top style="thin">
        <color theme="6"/>
      </top>
      <bottom style="thin">
        <color theme="6"/>
      </bottom>
      <diagonal/>
    </border>
    <border>
      <left style="thin">
        <color theme="6"/>
      </left>
      <right style="thin">
        <color indexed="64"/>
      </right>
      <top style="thin">
        <color theme="6"/>
      </top>
      <bottom style="thin">
        <color theme="6"/>
      </bottom>
      <diagonal/>
    </border>
    <border>
      <left style="thin">
        <color theme="6"/>
      </left>
      <right style="thin">
        <color indexed="64"/>
      </right>
      <top style="medium">
        <color indexed="64"/>
      </top>
      <bottom style="thin">
        <color theme="6"/>
      </bottom>
      <diagonal/>
    </border>
    <border>
      <left style="medium">
        <color indexed="64"/>
      </left>
      <right style="thin">
        <color theme="6"/>
      </right>
      <top/>
      <bottom style="thin">
        <color theme="6"/>
      </bottom>
      <diagonal/>
    </border>
    <border>
      <left style="thin">
        <color theme="6"/>
      </left>
      <right style="thin">
        <color theme="6"/>
      </right>
      <top/>
      <bottom style="thin">
        <color theme="6"/>
      </bottom>
      <diagonal/>
    </border>
    <border>
      <left style="thin">
        <color theme="6"/>
      </left>
      <right style="medium">
        <color indexed="64"/>
      </right>
      <top/>
      <bottom style="thin">
        <color theme="6"/>
      </bottom>
      <diagonal/>
    </border>
    <border>
      <left/>
      <right/>
      <top/>
      <bottom style="thin">
        <color theme="6"/>
      </bottom>
      <diagonal/>
    </border>
    <border>
      <left style="thin">
        <color theme="6"/>
      </left>
      <right/>
      <top/>
      <bottom style="thin">
        <color theme="6"/>
      </bottom>
      <diagonal/>
    </border>
    <border>
      <left style="medium">
        <color indexed="64"/>
      </left>
      <right style="medium">
        <color indexed="64"/>
      </right>
      <top/>
      <bottom style="medium">
        <color auto="1"/>
      </bottom>
      <diagonal/>
    </border>
    <border>
      <left style="medium">
        <color indexed="64"/>
      </left>
      <right style="medium">
        <color indexed="64"/>
      </right>
      <top/>
      <bottom style="thin">
        <color theme="6"/>
      </bottom>
      <diagonal/>
    </border>
    <border>
      <left/>
      <right style="thin">
        <color theme="6"/>
      </right>
      <top/>
      <bottom style="thin">
        <color theme="6"/>
      </bottom>
      <diagonal/>
    </border>
    <border>
      <left style="medium">
        <color indexed="64"/>
      </left>
      <right style="medium">
        <color indexed="64"/>
      </right>
      <top/>
      <bottom/>
      <diagonal/>
    </border>
    <border>
      <left style="medium">
        <color auto="1"/>
      </left>
      <right style="medium">
        <color indexed="64"/>
      </right>
      <top style="thin">
        <color theme="6"/>
      </top>
      <bottom style="thin">
        <color theme="6"/>
      </bottom>
      <diagonal/>
    </border>
    <border>
      <left style="thin">
        <color indexed="64"/>
      </left>
      <right style="thin">
        <color theme="6"/>
      </right>
      <top/>
      <bottom style="thin">
        <color theme="6"/>
      </bottom>
      <diagonal/>
    </border>
    <border>
      <left style="medium">
        <color indexed="64"/>
      </left>
      <right style="thin">
        <color theme="6"/>
      </right>
      <top style="thin">
        <color theme="6"/>
      </top>
      <bottom style="medium">
        <color indexed="64"/>
      </bottom>
      <diagonal/>
    </border>
    <border>
      <left style="thin">
        <color indexed="64"/>
      </left>
      <right style="thin">
        <color theme="6"/>
      </right>
      <top style="thin">
        <color theme="6"/>
      </top>
      <bottom style="medium">
        <color indexed="64"/>
      </bottom>
      <diagonal/>
    </border>
    <border>
      <left style="medium">
        <color indexed="64"/>
      </left>
      <right style="medium">
        <color indexed="64"/>
      </right>
      <top style="thin">
        <color theme="6"/>
      </top>
      <bottom style="medium">
        <color indexed="64"/>
      </bottom>
      <diagonal/>
    </border>
  </borders>
  <cellStyleXfs count="1">
    <xf numFmtId="0" fontId="0" fillId="0" borderId="0"/>
  </cellStyleXfs>
  <cellXfs count="290">
    <xf numFmtId="0" fontId="0" fillId="0" borderId="0" xfId="0"/>
    <xf numFmtId="0" fontId="3" fillId="0" borderId="8"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0" xfId="0" applyFont="1" applyAlignment="1">
      <alignment vertical="center"/>
    </xf>
    <xf numFmtId="164" fontId="3" fillId="0" borderId="18" xfId="0" applyNumberFormat="1" applyFont="1" applyBorder="1" applyAlignment="1">
      <alignment horizontal="right" vertical="center"/>
    </xf>
    <xf numFmtId="164" fontId="3" fillId="0" borderId="20" xfId="0" applyNumberFormat="1" applyFont="1" applyBorder="1" applyAlignment="1">
      <alignment horizontal="righ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164" fontId="3" fillId="0" borderId="28" xfId="0" applyNumberFormat="1" applyFont="1" applyBorder="1" applyAlignment="1">
      <alignment horizontal="right" vertical="center"/>
    </xf>
    <xf numFmtId="164" fontId="3" fillId="0" borderId="29" xfId="0" applyNumberFormat="1" applyFont="1" applyBorder="1" applyAlignment="1">
      <alignment horizontal="right" vertical="center"/>
    </xf>
    <xf numFmtId="0" fontId="3" fillId="0" borderId="26" xfId="0" applyFont="1" applyBorder="1" applyAlignment="1">
      <alignment horizontal="center" vertical="center"/>
    </xf>
    <xf numFmtId="164" fontId="2" fillId="0" borderId="18" xfId="0" applyNumberFormat="1" applyFont="1" applyBorder="1" applyAlignment="1">
      <alignment horizontal="right" vertical="center"/>
    </xf>
    <xf numFmtId="164" fontId="2" fillId="0" borderId="28" xfId="0" applyNumberFormat="1" applyFont="1" applyBorder="1" applyAlignment="1">
      <alignment horizontal="right" vertical="center"/>
    </xf>
    <xf numFmtId="164" fontId="2" fillId="0" borderId="20" xfId="0" applyNumberFormat="1" applyFont="1" applyBorder="1" applyAlignment="1">
      <alignment horizontal="right" vertical="center"/>
    </xf>
    <xf numFmtId="164" fontId="2" fillId="0" borderId="29" xfId="0" applyNumberFormat="1" applyFont="1" applyBorder="1" applyAlignment="1">
      <alignment horizontal="right" vertical="center"/>
    </xf>
    <xf numFmtId="0" fontId="2" fillId="0" borderId="14" xfId="0" applyFont="1" applyBorder="1" applyAlignment="1">
      <alignment horizontal="center" vertical="center"/>
    </xf>
    <xf numFmtId="0" fontId="2" fillId="0" borderId="26" xfId="0" applyFont="1" applyBorder="1" applyAlignment="1">
      <alignment horizontal="center" vertical="center"/>
    </xf>
    <xf numFmtId="0" fontId="3" fillId="0" borderId="31" xfId="0" applyFont="1" applyBorder="1" applyAlignment="1">
      <alignment horizontal="center" vertical="center"/>
    </xf>
    <xf numFmtId="164" fontId="3" fillId="0" borderId="21" xfId="0" applyNumberFormat="1" applyFont="1" applyBorder="1" applyAlignment="1">
      <alignment horizontal="right" vertical="center"/>
    </xf>
    <xf numFmtId="0" fontId="3" fillId="0" borderId="14" xfId="0" applyFont="1" applyBorder="1" applyAlignment="1">
      <alignment horizontal="right" vertical="center"/>
    </xf>
    <xf numFmtId="0" fontId="3" fillId="0" borderId="0" xfId="0" applyFont="1" applyAlignment="1">
      <alignment horizontal="right" vertical="center"/>
    </xf>
    <xf numFmtId="0" fontId="3" fillId="0" borderId="35" xfId="0" applyFont="1" applyBorder="1" applyAlignment="1">
      <alignment horizontal="right" vertical="center"/>
    </xf>
    <xf numFmtId="0" fontId="3" fillId="0" borderId="26" xfId="0" applyFont="1" applyBorder="1" applyAlignment="1">
      <alignment horizontal="right" vertical="center"/>
    </xf>
    <xf numFmtId="0" fontId="3" fillId="0" borderId="15" xfId="0" applyFont="1" applyBorder="1" applyAlignment="1">
      <alignment horizontal="right" vertical="center"/>
    </xf>
    <xf numFmtId="0" fontId="3" fillId="0" borderId="38" xfId="0" applyFont="1" applyBorder="1" applyAlignment="1">
      <alignment horizontal="right" vertical="center"/>
    </xf>
    <xf numFmtId="0" fontId="3" fillId="0" borderId="1" xfId="0" applyFont="1" applyBorder="1" applyAlignment="1">
      <alignment horizontal="right" vertical="center"/>
    </xf>
    <xf numFmtId="0" fontId="3" fillId="0" borderId="15" xfId="0" applyFont="1" applyBorder="1" applyAlignment="1">
      <alignment horizontal="left" vertical="center"/>
    </xf>
    <xf numFmtId="164" fontId="2" fillId="0" borderId="47" xfId="0" applyNumberFormat="1" applyFont="1" applyBorder="1" applyAlignment="1">
      <alignment horizontal="right" vertical="center"/>
    </xf>
    <xf numFmtId="0" fontId="2" fillId="0" borderId="44" xfId="0" applyFont="1" applyBorder="1" applyAlignment="1">
      <alignment horizontal="right" vertical="center"/>
    </xf>
    <xf numFmtId="164" fontId="2" fillId="0" borderId="46" xfId="0" applyNumberFormat="1" applyFont="1" applyBorder="1" applyAlignment="1">
      <alignment horizontal="right" vertical="center"/>
    </xf>
    <xf numFmtId="164" fontId="2" fillId="0" borderId="34" xfId="0" applyNumberFormat="1" applyFont="1" applyBorder="1" applyAlignment="1">
      <alignment horizontal="right" vertical="center"/>
    </xf>
    <xf numFmtId="0" fontId="2" fillId="0" borderId="31" xfId="0" applyFont="1" applyBorder="1" applyAlignment="1">
      <alignment horizontal="right" vertical="center"/>
    </xf>
    <xf numFmtId="0" fontId="2" fillId="0" borderId="26" xfId="0" applyFont="1" applyBorder="1" applyAlignment="1">
      <alignment horizontal="right" vertical="center"/>
    </xf>
    <xf numFmtId="0" fontId="2" fillId="0" borderId="14" xfId="0" applyFont="1" applyBorder="1" applyAlignment="1">
      <alignment horizontal="right" vertical="center"/>
    </xf>
    <xf numFmtId="164" fontId="3" fillId="2" borderId="24" xfId="0" applyNumberFormat="1" applyFont="1" applyFill="1" applyBorder="1" applyAlignment="1">
      <alignment horizontal="right" vertical="center"/>
    </xf>
    <xf numFmtId="164" fontId="3" fillId="2" borderId="49" xfId="0" applyNumberFormat="1" applyFont="1" applyFill="1" applyBorder="1" applyAlignment="1">
      <alignment horizontal="right" vertical="center"/>
    </xf>
    <xf numFmtId="164" fontId="3" fillId="2" borderId="25" xfId="0" applyNumberFormat="1" applyFont="1" applyFill="1" applyBorder="1" applyAlignment="1">
      <alignment horizontal="right" vertical="center"/>
    </xf>
    <xf numFmtId="164" fontId="3" fillId="2" borderId="21" xfId="0" applyNumberFormat="1" applyFont="1" applyFill="1" applyBorder="1" applyAlignment="1">
      <alignment horizontal="right" vertical="center"/>
    </xf>
    <xf numFmtId="164" fontId="3" fillId="2" borderId="48" xfId="0" applyNumberFormat="1" applyFont="1" applyFill="1" applyBorder="1" applyAlignment="1">
      <alignment horizontal="righ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center" vertical="center"/>
    </xf>
    <xf numFmtId="0" fontId="2" fillId="0" borderId="32" xfId="0" applyFont="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31" xfId="0" applyFont="1" applyBorder="1" applyAlignment="1">
      <alignment horizontal="center" vertical="center"/>
    </xf>
    <xf numFmtId="0" fontId="2" fillId="0" borderId="5" xfId="0" applyFont="1" applyBorder="1" applyAlignment="1">
      <alignment horizontal="center" vertical="center"/>
    </xf>
    <xf numFmtId="0" fontId="2" fillId="0" borderId="45"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right" vertical="center"/>
    </xf>
    <xf numFmtId="0" fontId="2" fillId="0" borderId="35" xfId="0" applyFont="1" applyBorder="1" applyAlignment="1">
      <alignment horizontal="right" vertical="center"/>
    </xf>
    <xf numFmtId="0" fontId="2" fillId="0" borderId="15" xfId="0" applyFont="1" applyBorder="1" applyAlignment="1">
      <alignment horizontal="right" vertical="center"/>
    </xf>
    <xf numFmtId="0" fontId="2" fillId="0" borderId="38" xfId="0" applyFont="1" applyBorder="1" applyAlignment="1">
      <alignment horizontal="right" vertical="center"/>
    </xf>
    <xf numFmtId="0" fontId="2" fillId="0" borderId="1" xfId="0" applyFont="1" applyBorder="1" applyAlignment="1">
      <alignment horizontal="right" vertical="center"/>
    </xf>
    <xf numFmtId="0" fontId="2" fillId="0" borderId="31" xfId="0" applyFont="1" applyBorder="1" applyAlignment="1">
      <alignment vertical="center"/>
    </xf>
    <xf numFmtId="0" fontId="2" fillId="0" borderId="16" xfId="0" applyFont="1" applyBorder="1" applyAlignment="1">
      <alignment horizontal="right" vertical="center"/>
    </xf>
    <xf numFmtId="0" fontId="2" fillId="0" borderId="45" xfId="0" applyFont="1" applyBorder="1" applyAlignment="1">
      <alignment horizontal="right" vertical="center"/>
    </xf>
    <xf numFmtId="0" fontId="2" fillId="0" borderId="27" xfId="0" applyFont="1" applyBorder="1" applyAlignment="1">
      <alignment horizontal="right" vertical="center"/>
    </xf>
    <xf numFmtId="0" fontId="2" fillId="0" borderId="17" xfId="0" applyFont="1" applyBorder="1" applyAlignment="1">
      <alignment horizontal="right" vertical="center"/>
    </xf>
    <xf numFmtId="0" fontId="2" fillId="0" borderId="32" xfId="0" applyFont="1" applyBorder="1" applyAlignment="1">
      <alignment horizontal="right" vertical="center"/>
    </xf>
    <xf numFmtId="0" fontId="2" fillId="0" borderId="32" xfId="0" applyFont="1" applyBorder="1" applyAlignment="1">
      <alignment vertical="center"/>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3" fillId="3" borderId="19" xfId="0" applyFont="1" applyFill="1" applyBorder="1" applyAlignment="1">
      <alignment horizontal="left" vertical="center"/>
    </xf>
    <xf numFmtId="0" fontId="3" fillId="3" borderId="21" xfId="0" applyFont="1" applyFill="1" applyBorder="1" applyAlignment="1">
      <alignment horizontal="left" vertical="center"/>
    </xf>
    <xf numFmtId="164" fontId="3" fillId="3" borderId="19" xfId="0" applyNumberFormat="1" applyFont="1" applyFill="1" applyBorder="1" applyAlignment="1">
      <alignment horizontal="left" vertical="center"/>
    </xf>
    <xf numFmtId="164" fontId="3" fillId="3" borderId="21" xfId="0" applyNumberFormat="1" applyFont="1" applyFill="1" applyBorder="1" applyAlignment="1">
      <alignment horizontal="left" vertical="center"/>
    </xf>
    <xf numFmtId="0" fontId="2" fillId="2" borderId="23"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29" xfId="0" applyFont="1" applyBorder="1" applyAlignment="1">
      <alignment vertical="center"/>
    </xf>
    <xf numFmtId="0" fontId="3" fillId="0" borderId="29" xfId="0" applyFont="1" applyBorder="1" applyAlignment="1">
      <alignment vertical="center"/>
    </xf>
    <xf numFmtId="0" fontId="3" fillId="3" borderId="29" xfId="0" applyFont="1" applyFill="1" applyBorder="1" applyAlignment="1">
      <alignment vertical="center"/>
    </xf>
    <xf numFmtId="0" fontId="3" fillId="0" borderId="50" xfId="0" applyFont="1" applyBorder="1" applyAlignment="1">
      <alignment horizontal="right" vertical="center"/>
    </xf>
    <xf numFmtId="0" fontId="3" fillId="0" borderId="20" xfId="0" applyFont="1" applyBorder="1" applyAlignment="1">
      <alignment horizontal="right" vertical="center"/>
    </xf>
    <xf numFmtId="165" fontId="3" fillId="0" borderId="51" xfId="0" applyNumberFormat="1" applyFont="1" applyBorder="1" applyAlignment="1">
      <alignment horizontal="center" vertical="center"/>
    </xf>
    <xf numFmtId="165" fontId="3" fillId="0" borderId="29" xfId="0" applyNumberFormat="1" applyFont="1" applyBorder="1" applyAlignment="1">
      <alignment horizontal="center" vertical="center"/>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29" xfId="0" applyFont="1" applyBorder="1" applyAlignment="1">
      <alignment horizontal="left" vertical="center"/>
    </xf>
    <xf numFmtId="0" fontId="3" fillId="0" borderId="34" xfId="0" applyFont="1" applyBorder="1" applyAlignment="1">
      <alignment horizontal="left" vertical="center"/>
    </xf>
    <xf numFmtId="165" fontId="2" fillId="0" borderId="27" xfId="0" applyNumberFormat="1" applyFont="1" applyBorder="1" applyAlignment="1">
      <alignment horizontal="center" vertical="center"/>
    </xf>
    <xf numFmtId="0" fontId="2" fillId="0" borderId="27" xfId="0" applyFont="1" applyBorder="1" applyAlignment="1">
      <alignment horizontal="left" vertical="center"/>
    </xf>
    <xf numFmtId="0" fontId="2" fillId="0" borderId="32" xfId="0" applyFont="1" applyBorder="1" applyAlignment="1">
      <alignment horizontal="left" vertical="center"/>
    </xf>
    <xf numFmtId="164" fontId="3" fillId="4" borderId="18" xfId="0" applyNumberFormat="1" applyFont="1" applyFill="1" applyBorder="1" applyAlignment="1">
      <alignment horizontal="right" vertical="center"/>
    </xf>
    <xf numFmtId="164" fontId="3" fillId="4" borderId="19" xfId="0" applyNumberFormat="1" applyFont="1" applyFill="1" applyBorder="1" applyAlignment="1">
      <alignment horizontal="right" vertical="center"/>
    </xf>
    <xf numFmtId="164" fontId="3" fillId="4" borderId="20" xfId="0" applyNumberFormat="1" applyFont="1" applyFill="1" applyBorder="1" applyAlignment="1">
      <alignment horizontal="right" vertical="center"/>
    </xf>
    <xf numFmtId="164" fontId="3" fillId="4" borderId="21" xfId="0" applyNumberFormat="1" applyFont="1" applyFill="1" applyBorder="1" applyAlignment="1">
      <alignment horizontal="right" vertical="center"/>
    </xf>
    <xf numFmtId="166" fontId="2" fillId="0" borderId="14" xfId="0" applyNumberFormat="1" applyFont="1" applyBorder="1" applyAlignment="1">
      <alignment horizontal="center" vertical="center"/>
    </xf>
    <xf numFmtId="166" fontId="2" fillId="0" borderId="26" xfId="0" applyNumberFormat="1" applyFont="1" applyBorder="1" applyAlignment="1">
      <alignment horizontal="center" vertical="center"/>
    </xf>
    <xf numFmtId="166" fontId="2" fillId="0" borderId="3" xfId="0" applyNumberFormat="1" applyFont="1" applyBorder="1" applyAlignment="1">
      <alignment vertical="center"/>
    </xf>
    <xf numFmtId="166" fontId="2" fillId="0" borderId="0" xfId="0" applyNumberFormat="1" applyFont="1" applyAlignment="1">
      <alignment vertical="center"/>
    </xf>
    <xf numFmtId="0" fontId="2" fillId="4" borderId="0" xfId="0" applyFont="1" applyFill="1" applyAlignment="1">
      <alignment vertical="center"/>
    </xf>
    <xf numFmtId="0" fontId="3" fillId="0" borderId="29" xfId="0" applyFont="1" applyBorder="1" applyAlignment="1">
      <alignment horizontal="right" vertical="center"/>
    </xf>
    <xf numFmtId="0" fontId="3" fillId="0" borderId="53" xfId="0" applyFont="1" applyBorder="1" applyAlignment="1">
      <alignment vertical="center"/>
    </xf>
    <xf numFmtId="0" fontId="3" fillId="0" borderId="21" xfId="0" applyFont="1" applyBorder="1" applyAlignment="1">
      <alignment horizontal="right" vertical="center"/>
    </xf>
    <xf numFmtId="0" fontId="4" fillId="0" borderId="34" xfId="0" applyFont="1" applyBorder="1" applyAlignment="1">
      <alignment horizontal="right" vertical="center"/>
    </xf>
    <xf numFmtId="0" fontId="4" fillId="0" borderId="20" xfId="0" applyFont="1" applyBorder="1" applyAlignment="1">
      <alignment horizontal="right" vertical="center"/>
    </xf>
    <xf numFmtId="0" fontId="4" fillId="0" borderId="29" xfId="0" applyFont="1" applyBorder="1" applyAlignment="1">
      <alignment horizontal="right" vertical="center"/>
    </xf>
    <xf numFmtId="0" fontId="4" fillId="0" borderId="21" xfId="0" applyFont="1" applyBorder="1" applyAlignment="1">
      <alignment horizontal="right" vertical="center"/>
    </xf>
    <xf numFmtId="166" fontId="2" fillId="0" borderId="15" xfId="0" applyNumberFormat="1" applyFont="1" applyBorder="1" applyAlignment="1">
      <alignment horizontal="center" vertical="center"/>
    </xf>
    <xf numFmtId="0" fontId="2" fillId="4" borderId="14" xfId="0" applyFont="1" applyFill="1" applyBorder="1" applyAlignment="1">
      <alignment horizontal="center" vertical="center"/>
    </xf>
    <xf numFmtId="0" fontId="5" fillId="4" borderId="31" xfId="0" applyFont="1" applyFill="1" applyBorder="1" applyAlignment="1">
      <alignment horizontal="center" vertical="center"/>
    </xf>
    <xf numFmtId="166" fontId="5" fillId="4" borderId="14" xfId="0" applyNumberFormat="1" applyFont="1" applyFill="1" applyBorder="1" applyAlignment="1">
      <alignment horizontal="center" vertical="center"/>
    </xf>
    <xf numFmtId="166" fontId="5" fillId="4" borderId="31" xfId="0" applyNumberFormat="1" applyFont="1" applyFill="1" applyBorder="1" applyAlignment="1">
      <alignment horizontal="center" vertical="center"/>
    </xf>
    <xf numFmtId="0" fontId="5" fillId="4" borderId="16" xfId="0" applyFont="1" applyFill="1" applyBorder="1" applyAlignment="1">
      <alignment horizontal="right" vertical="center"/>
    </xf>
    <xf numFmtId="0" fontId="5" fillId="4" borderId="32" xfId="0" applyFont="1" applyFill="1" applyBorder="1" applyAlignment="1">
      <alignment horizontal="right" vertical="center"/>
    </xf>
    <xf numFmtId="164" fontId="4" fillId="4" borderId="20" xfId="0" applyNumberFormat="1" applyFont="1" applyFill="1" applyBorder="1" applyAlignment="1">
      <alignment horizontal="right" vertical="center"/>
    </xf>
    <xf numFmtId="164" fontId="4" fillId="4" borderId="52" xfId="0" applyNumberFormat="1" applyFont="1" applyFill="1" applyBorder="1" applyAlignment="1">
      <alignment horizontal="right" vertical="center"/>
    </xf>
    <xf numFmtId="164" fontId="4" fillId="4" borderId="34" xfId="0" applyNumberFormat="1" applyFont="1" applyFill="1" applyBorder="1" applyAlignment="1">
      <alignment horizontal="right" vertical="center"/>
    </xf>
    <xf numFmtId="0" fontId="2" fillId="5" borderId="14" xfId="0" applyFont="1" applyFill="1" applyBorder="1" applyAlignment="1">
      <alignment horizontal="center" vertical="center"/>
    </xf>
    <xf numFmtId="0" fontId="2" fillId="5" borderId="26" xfId="0" applyFont="1" applyFill="1" applyBorder="1" applyAlignment="1">
      <alignment horizontal="center" vertical="center"/>
    </xf>
    <xf numFmtId="0" fontId="2" fillId="5" borderId="15" xfId="0" applyFont="1" applyFill="1" applyBorder="1" applyAlignment="1">
      <alignment horizontal="center" vertical="center"/>
    </xf>
    <xf numFmtId="166" fontId="2" fillId="5" borderId="14" xfId="0" applyNumberFormat="1" applyFont="1" applyFill="1" applyBorder="1" applyAlignment="1">
      <alignment horizontal="center" vertical="center"/>
    </xf>
    <xf numFmtId="166" fontId="2" fillId="5" borderId="26" xfId="0" applyNumberFormat="1" applyFont="1" applyFill="1" applyBorder="1" applyAlignment="1">
      <alignment horizontal="center" vertical="center"/>
    </xf>
    <xf numFmtId="166" fontId="2" fillId="5" borderId="15" xfId="0" applyNumberFormat="1" applyFont="1" applyFill="1" applyBorder="1" applyAlignment="1">
      <alignment horizontal="center" vertical="center"/>
    </xf>
    <xf numFmtId="0" fontId="5" fillId="5" borderId="14"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15" xfId="0" applyFont="1" applyFill="1" applyBorder="1" applyAlignment="1">
      <alignment horizontal="center" vertical="center"/>
    </xf>
    <xf numFmtId="166" fontId="5" fillId="5" borderId="14" xfId="0" applyNumberFormat="1" applyFont="1" applyFill="1" applyBorder="1" applyAlignment="1">
      <alignment horizontal="center" vertical="center"/>
    </xf>
    <xf numFmtId="166" fontId="5" fillId="5" borderId="26" xfId="0" applyNumberFormat="1" applyFont="1" applyFill="1" applyBorder="1" applyAlignment="1">
      <alignment horizontal="center" vertical="center"/>
    </xf>
    <xf numFmtId="166" fontId="5" fillId="5" borderId="15" xfId="0" applyNumberFormat="1" applyFont="1" applyFill="1" applyBorder="1" applyAlignment="1">
      <alignment horizontal="center" vertical="center"/>
    </xf>
    <xf numFmtId="0" fontId="2" fillId="5" borderId="16" xfId="0" applyFont="1" applyFill="1" applyBorder="1" applyAlignment="1">
      <alignment horizontal="right" vertical="center"/>
    </xf>
    <xf numFmtId="0" fontId="2" fillId="5" borderId="27" xfId="0" applyFont="1" applyFill="1" applyBorder="1" applyAlignment="1">
      <alignment horizontal="right" vertical="center"/>
    </xf>
    <xf numFmtId="0" fontId="2" fillId="5" borderId="17" xfId="0" applyFont="1" applyFill="1" applyBorder="1" applyAlignment="1">
      <alignment horizontal="right" vertical="center"/>
    </xf>
    <xf numFmtId="164" fontId="3" fillId="5" borderId="50" xfId="0" applyNumberFormat="1" applyFont="1" applyFill="1" applyBorder="1" applyAlignment="1">
      <alignment horizontal="right" vertical="center"/>
    </xf>
    <xf numFmtId="164" fontId="3" fillId="5" borderId="51" xfId="0" applyNumberFormat="1" applyFont="1" applyFill="1" applyBorder="1" applyAlignment="1">
      <alignment horizontal="right" vertical="center"/>
    </xf>
    <xf numFmtId="164" fontId="3" fillId="5" borderId="20" xfId="0" applyNumberFormat="1" applyFont="1" applyFill="1" applyBorder="1" applyAlignment="1">
      <alignment horizontal="right" vertical="center"/>
    </xf>
    <xf numFmtId="164" fontId="3" fillId="5" borderId="29" xfId="0" applyNumberFormat="1" applyFont="1" applyFill="1" applyBorder="1" applyAlignment="1">
      <alignment horizontal="right" vertical="center"/>
    </xf>
    <xf numFmtId="0" fontId="5" fillId="5" borderId="16" xfId="0" applyFont="1" applyFill="1" applyBorder="1" applyAlignment="1">
      <alignment horizontal="right" vertical="center"/>
    </xf>
    <xf numFmtId="0" fontId="5" fillId="5" borderId="27" xfId="0" applyFont="1" applyFill="1" applyBorder="1" applyAlignment="1">
      <alignment horizontal="right" vertical="center"/>
    </xf>
    <xf numFmtId="0" fontId="5" fillId="5" borderId="17" xfId="0" applyFont="1" applyFill="1" applyBorder="1" applyAlignment="1">
      <alignment horizontal="right" vertical="center"/>
    </xf>
    <xf numFmtId="164" fontId="4" fillId="5" borderId="50" xfId="0" applyNumberFormat="1" applyFont="1" applyFill="1" applyBorder="1" applyAlignment="1">
      <alignment horizontal="right" vertical="center"/>
    </xf>
    <xf numFmtId="164" fontId="4" fillId="5" borderId="51" xfId="0" applyNumberFormat="1" applyFont="1" applyFill="1" applyBorder="1" applyAlignment="1">
      <alignment horizontal="right" vertical="center"/>
    </xf>
    <xf numFmtId="164" fontId="4" fillId="5" borderId="20" xfId="0" applyNumberFormat="1" applyFont="1" applyFill="1" applyBorder="1" applyAlignment="1">
      <alignment horizontal="right" vertical="center"/>
    </xf>
    <xf numFmtId="164" fontId="4" fillId="5" borderId="29" xfId="0" applyNumberFormat="1" applyFont="1" applyFill="1" applyBorder="1" applyAlignment="1">
      <alignment horizontal="right" vertical="center"/>
    </xf>
    <xf numFmtId="0" fontId="2" fillId="6" borderId="0" xfId="0" applyFont="1" applyFill="1" applyAlignment="1">
      <alignment vertical="center"/>
    </xf>
    <xf numFmtId="164" fontId="3" fillId="6" borderId="19" xfId="0" applyNumberFormat="1" applyFont="1" applyFill="1" applyBorder="1" applyAlignment="1">
      <alignment horizontal="right" vertical="center"/>
    </xf>
    <xf numFmtId="164" fontId="3" fillId="6" borderId="25" xfId="0" applyNumberFormat="1" applyFont="1" applyFill="1" applyBorder="1" applyAlignment="1">
      <alignment horizontal="right" vertical="center"/>
    </xf>
    <xf numFmtId="164" fontId="3" fillId="6" borderId="21" xfId="0" applyNumberFormat="1" applyFont="1" applyFill="1" applyBorder="1" applyAlignment="1">
      <alignment horizontal="right" vertical="center"/>
    </xf>
    <xf numFmtId="0" fontId="2" fillId="6" borderId="14" xfId="0" applyFont="1" applyFill="1" applyBorder="1" applyAlignment="1">
      <alignment horizontal="center" vertical="center"/>
    </xf>
    <xf numFmtId="0" fontId="5" fillId="6" borderId="31" xfId="0" applyFont="1" applyFill="1" applyBorder="1" applyAlignment="1">
      <alignment horizontal="center" vertical="center"/>
    </xf>
    <xf numFmtId="166" fontId="5" fillId="6" borderId="14" xfId="0" applyNumberFormat="1" applyFont="1" applyFill="1" applyBorder="1" applyAlignment="1">
      <alignment horizontal="center" vertical="center"/>
    </xf>
    <xf numFmtId="166" fontId="5" fillId="6" borderId="31" xfId="0" applyNumberFormat="1" applyFont="1" applyFill="1" applyBorder="1" applyAlignment="1">
      <alignment horizontal="center" vertical="center"/>
    </xf>
    <xf numFmtId="0" fontId="5" fillId="6" borderId="16" xfId="0" applyFont="1" applyFill="1" applyBorder="1" applyAlignment="1">
      <alignment horizontal="right" vertical="center"/>
    </xf>
    <xf numFmtId="0" fontId="5" fillId="6" borderId="32" xfId="0" applyFont="1" applyFill="1" applyBorder="1" applyAlignment="1">
      <alignment horizontal="right" vertical="center"/>
    </xf>
    <xf numFmtId="164" fontId="4" fillId="6" borderId="20" xfId="0" applyNumberFormat="1" applyFont="1" applyFill="1" applyBorder="1" applyAlignment="1">
      <alignment horizontal="right" vertical="center"/>
    </xf>
    <xf numFmtId="164" fontId="4" fillId="6" borderId="52" xfId="0" applyNumberFormat="1" applyFont="1" applyFill="1" applyBorder="1" applyAlignment="1">
      <alignment horizontal="right" vertical="center"/>
    </xf>
    <xf numFmtId="164" fontId="4" fillId="6" borderId="34" xfId="0" applyNumberFormat="1" applyFont="1" applyFill="1" applyBorder="1" applyAlignment="1">
      <alignment horizontal="right" vertical="center"/>
    </xf>
    <xf numFmtId="0" fontId="2" fillId="7" borderId="0" xfId="0" applyFont="1" applyFill="1" applyAlignment="1">
      <alignment vertical="center"/>
    </xf>
    <xf numFmtId="0" fontId="2" fillId="7" borderId="14" xfId="0" applyFont="1" applyFill="1" applyBorder="1" applyAlignment="1">
      <alignment horizontal="center" vertical="center"/>
    </xf>
    <xf numFmtId="0" fontId="5" fillId="7" borderId="31" xfId="0" applyFont="1" applyFill="1" applyBorder="1" applyAlignment="1">
      <alignment horizontal="center" vertical="center"/>
    </xf>
    <xf numFmtId="0" fontId="5" fillId="7" borderId="16" xfId="0" applyFont="1" applyFill="1" applyBorder="1" applyAlignment="1">
      <alignment horizontal="right" vertical="center"/>
    </xf>
    <xf numFmtId="0" fontId="5" fillId="7" borderId="32" xfId="0" applyFont="1" applyFill="1" applyBorder="1" applyAlignment="1">
      <alignment horizontal="right" vertical="center"/>
    </xf>
    <xf numFmtId="164" fontId="4" fillId="7" borderId="20" xfId="0" applyNumberFormat="1" applyFont="1" applyFill="1" applyBorder="1" applyAlignment="1">
      <alignment horizontal="right" vertical="center"/>
    </xf>
    <xf numFmtId="164" fontId="4" fillId="7" borderId="52" xfId="0" applyNumberFormat="1" applyFont="1" applyFill="1" applyBorder="1" applyAlignment="1">
      <alignment horizontal="right" vertical="center"/>
    </xf>
    <xf numFmtId="164" fontId="4" fillId="7" borderId="34" xfId="0" applyNumberFormat="1" applyFont="1" applyFill="1" applyBorder="1" applyAlignment="1">
      <alignment horizontal="right" vertical="center"/>
    </xf>
    <xf numFmtId="164" fontId="3" fillId="7" borderId="19" xfId="0" applyNumberFormat="1" applyFont="1" applyFill="1" applyBorder="1" applyAlignment="1">
      <alignment horizontal="right" vertical="center"/>
    </xf>
    <xf numFmtId="164" fontId="3" fillId="7" borderId="25" xfId="0" applyNumberFormat="1" applyFont="1" applyFill="1" applyBorder="1" applyAlignment="1">
      <alignment horizontal="right" vertical="center"/>
    </xf>
    <xf numFmtId="164" fontId="3" fillId="7" borderId="21" xfId="0" applyNumberFormat="1" applyFont="1" applyFill="1" applyBorder="1" applyAlignment="1">
      <alignment horizontal="right" vertical="center"/>
    </xf>
    <xf numFmtId="0" fontId="2" fillId="5" borderId="36" xfId="0" applyFont="1" applyFill="1" applyBorder="1" applyAlignment="1">
      <alignment horizontal="right" vertical="center"/>
    </xf>
    <xf numFmtId="164" fontId="3" fillId="5" borderId="37" xfId="0" applyNumberFormat="1" applyFont="1" applyFill="1" applyBorder="1" applyAlignment="1">
      <alignment horizontal="right" vertical="center"/>
    </xf>
    <xf numFmtId="164" fontId="3" fillId="5" borderId="21" xfId="0" applyNumberFormat="1" applyFont="1" applyFill="1" applyBorder="1" applyAlignment="1">
      <alignment horizontal="right" vertical="center"/>
    </xf>
    <xf numFmtId="0" fontId="2" fillId="5" borderId="39" xfId="0" applyFont="1" applyFill="1" applyBorder="1" applyAlignment="1">
      <alignment horizontal="right" vertical="center"/>
    </xf>
    <xf numFmtId="164" fontId="3" fillId="5" borderId="40" xfId="0" applyNumberFormat="1" applyFont="1" applyFill="1" applyBorder="1" applyAlignment="1">
      <alignment horizontal="right" vertical="center"/>
    </xf>
    <xf numFmtId="0" fontId="2" fillId="5" borderId="5" xfId="0" applyFont="1" applyFill="1" applyBorder="1" applyAlignment="1">
      <alignment horizontal="right" vertical="center"/>
    </xf>
    <xf numFmtId="164" fontId="3" fillId="5" borderId="12" xfId="0" applyNumberFormat="1" applyFont="1" applyFill="1" applyBorder="1" applyAlignment="1">
      <alignment horizontal="right" vertical="center"/>
    </xf>
    <xf numFmtId="0" fontId="2" fillId="5" borderId="44" xfId="0" applyFont="1" applyFill="1" applyBorder="1" applyAlignment="1">
      <alignment horizontal="right" vertical="center"/>
    </xf>
    <xf numFmtId="164" fontId="3" fillId="5" borderId="18" xfId="0" applyNumberFormat="1" applyFont="1" applyFill="1" applyBorder="1" applyAlignment="1">
      <alignment horizontal="right" vertical="center"/>
    </xf>
    <xf numFmtId="164" fontId="3" fillId="5" borderId="19" xfId="0" applyNumberFormat="1" applyFont="1" applyFill="1" applyBorder="1" applyAlignment="1">
      <alignment horizontal="right" vertical="center"/>
    </xf>
    <xf numFmtId="0" fontId="2" fillId="5" borderId="41" xfId="0" applyFont="1" applyFill="1" applyBorder="1" applyAlignment="1">
      <alignment horizontal="right" vertical="center"/>
    </xf>
    <xf numFmtId="164" fontId="3" fillId="5" borderId="42" xfId="0" applyNumberFormat="1" applyFont="1" applyFill="1" applyBorder="1" applyAlignment="1">
      <alignment horizontal="right" vertical="center"/>
    </xf>
    <xf numFmtId="164" fontId="3" fillId="5" borderId="43" xfId="0" applyNumberFormat="1" applyFont="1" applyFill="1" applyBorder="1" applyAlignment="1">
      <alignment horizontal="right" vertical="center"/>
    </xf>
    <xf numFmtId="0" fontId="2" fillId="5" borderId="31" xfId="0" applyFont="1" applyFill="1" applyBorder="1" applyAlignment="1">
      <alignment horizontal="right"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164" fontId="3" fillId="5" borderId="57" xfId="0" applyNumberFormat="1" applyFont="1" applyFill="1" applyBorder="1" applyAlignment="1">
      <alignment horizontal="right" vertical="center"/>
    </xf>
    <xf numFmtId="14" fontId="3" fillId="5" borderId="51" xfId="0" applyNumberFormat="1" applyFont="1" applyFill="1" applyBorder="1" applyAlignment="1">
      <alignment horizontal="right" vertical="center"/>
    </xf>
    <xf numFmtId="14" fontId="3" fillId="5" borderId="29" xfId="0" applyNumberFormat="1" applyFont="1" applyFill="1" applyBorder="1" applyAlignment="1">
      <alignment horizontal="right" vertical="center"/>
    </xf>
    <xf numFmtId="164" fontId="3" fillId="5" borderId="54" xfId="0" applyNumberFormat="1" applyFont="1" applyFill="1" applyBorder="1" applyAlignment="1">
      <alignment horizontal="right" vertical="center"/>
    </xf>
    <xf numFmtId="166" fontId="2" fillId="0" borderId="58" xfId="0" applyNumberFormat="1" applyFont="1" applyBorder="1" applyAlignment="1">
      <alignment horizontal="center" vertical="center"/>
    </xf>
    <xf numFmtId="0" fontId="2" fillId="0" borderId="36" xfId="0" applyFont="1" applyBorder="1" applyAlignment="1">
      <alignment horizontal="right" vertical="center"/>
    </xf>
    <xf numFmtId="166" fontId="2" fillId="0" borderId="35" xfId="0" applyNumberFormat="1" applyFont="1" applyBorder="1" applyAlignment="1">
      <alignment horizontal="center" vertical="center"/>
    </xf>
    <xf numFmtId="164" fontId="3" fillId="9" borderId="19" xfId="0" applyNumberFormat="1" applyFont="1" applyFill="1" applyBorder="1" applyAlignment="1">
      <alignment horizontal="right" vertical="center"/>
    </xf>
    <xf numFmtId="164" fontId="3" fillId="9" borderId="25" xfId="0" applyNumberFormat="1" applyFont="1" applyFill="1" applyBorder="1" applyAlignment="1">
      <alignment horizontal="right" vertical="center"/>
    </xf>
    <xf numFmtId="164" fontId="3" fillId="9" borderId="21" xfId="0" applyNumberFormat="1" applyFont="1" applyFill="1" applyBorder="1" applyAlignment="1">
      <alignment horizontal="right" vertical="center"/>
    </xf>
    <xf numFmtId="0" fontId="2" fillId="9" borderId="14" xfId="0" applyFont="1" applyFill="1" applyBorder="1" applyAlignment="1">
      <alignment horizontal="center" vertical="center"/>
    </xf>
    <xf numFmtId="0" fontId="5" fillId="9" borderId="31" xfId="0" applyFont="1" applyFill="1" applyBorder="1" applyAlignment="1">
      <alignment horizontal="center" vertical="center"/>
    </xf>
    <xf numFmtId="166" fontId="5" fillId="9" borderId="14" xfId="0" applyNumberFormat="1" applyFont="1" applyFill="1" applyBorder="1" applyAlignment="1">
      <alignment horizontal="center" vertical="center"/>
    </xf>
    <xf numFmtId="166" fontId="5" fillId="9" borderId="31" xfId="0" applyNumberFormat="1" applyFont="1" applyFill="1" applyBorder="1" applyAlignment="1">
      <alignment horizontal="center" vertical="center"/>
    </xf>
    <xf numFmtId="0" fontId="5" fillId="9" borderId="16" xfId="0" applyFont="1" applyFill="1" applyBorder="1" applyAlignment="1">
      <alignment horizontal="right" vertical="center"/>
    </xf>
    <xf numFmtId="0" fontId="5" fillId="9" borderId="32" xfId="0" applyFont="1" applyFill="1" applyBorder="1" applyAlignment="1">
      <alignment horizontal="right" vertical="center"/>
    </xf>
    <xf numFmtId="164" fontId="4" fillId="9" borderId="20" xfId="0" applyNumberFormat="1" applyFont="1" applyFill="1" applyBorder="1" applyAlignment="1">
      <alignment horizontal="right" vertical="center"/>
    </xf>
    <xf numFmtId="164" fontId="4" fillId="9" borderId="34" xfId="0" applyNumberFormat="1" applyFont="1" applyFill="1" applyBorder="1" applyAlignment="1">
      <alignment horizontal="right" vertical="center"/>
    </xf>
    <xf numFmtId="0" fontId="2" fillId="9" borderId="0" xfId="0" applyFont="1" applyFill="1" applyAlignment="1">
      <alignment vertical="center"/>
    </xf>
    <xf numFmtId="164" fontId="4" fillId="9" borderId="52" xfId="0" applyNumberFormat="1" applyFont="1" applyFill="1" applyBorder="1" applyAlignment="1">
      <alignment horizontal="right" vertical="center"/>
    </xf>
    <xf numFmtId="0" fontId="2" fillId="0" borderId="55" xfId="0" applyFont="1" applyBorder="1" applyAlignment="1">
      <alignment horizontal="right" vertical="center"/>
    </xf>
    <xf numFmtId="164" fontId="3" fillId="0" borderId="56" xfId="0" applyNumberFormat="1" applyFont="1" applyBorder="1" applyAlignment="1">
      <alignment horizontal="right" vertical="center"/>
    </xf>
    <xf numFmtId="164" fontId="3" fillId="0" borderId="59" xfId="0" applyNumberFormat="1" applyFont="1" applyBorder="1" applyAlignment="1">
      <alignment horizontal="right" vertical="center"/>
    </xf>
    <xf numFmtId="0" fontId="6" fillId="8" borderId="0" xfId="0" applyFont="1" applyFill="1" applyAlignment="1">
      <alignment vertical="center"/>
    </xf>
    <xf numFmtId="0" fontId="3" fillId="8" borderId="0" xfId="0" applyFont="1" applyFill="1" applyAlignment="1">
      <alignment vertical="center"/>
    </xf>
    <xf numFmtId="0" fontId="2" fillId="0" borderId="29" xfId="0" applyFont="1" applyBorder="1" applyAlignment="1">
      <alignment horizontal="right" vertical="center"/>
    </xf>
    <xf numFmtId="0" fontId="2" fillId="0" borderId="29"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8" fillId="0" borderId="29" xfId="0" applyFont="1" applyBorder="1" applyAlignment="1">
      <alignment horizontal="center" vertical="center"/>
    </xf>
    <xf numFmtId="1" fontId="3" fillId="4" borderId="20" xfId="0" applyNumberFormat="1" applyFont="1" applyFill="1" applyBorder="1" applyAlignment="1">
      <alignment horizontal="right" vertical="center"/>
    </xf>
    <xf numFmtId="1" fontId="3" fillId="7" borderId="25" xfId="0" applyNumberFormat="1" applyFont="1" applyFill="1" applyBorder="1" applyAlignment="1">
      <alignment horizontal="right" vertical="center"/>
    </xf>
    <xf numFmtId="1" fontId="3" fillId="9" borderId="25" xfId="0" applyNumberFormat="1" applyFont="1" applyFill="1" applyBorder="1" applyAlignment="1">
      <alignment horizontal="right" vertical="center"/>
    </xf>
    <xf numFmtId="1" fontId="3" fillId="6" borderId="25" xfId="0" applyNumberFormat="1" applyFont="1" applyFill="1" applyBorder="1" applyAlignment="1">
      <alignment horizontal="right" vertical="center"/>
    </xf>
    <xf numFmtId="1" fontId="3" fillId="2" borderId="25" xfId="0" applyNumberFormat="1" applyFont="1" applyFill="1" applyBorder="1" applyAlignment="1">
      <alignment horizontal="right" vertical="center"/>
    </xf>
    <xf numFmtId="1" fontId="3" fillId="0" borderId="20" xfId="0" applyNumberFormat="1" applyFont="1" applyBorder="1" applyAlignment="1">
      <alignment horizontal="right" vertical="center"/>
    </xf>
    <xf numFmtId="1" fontId="2" fillId="0" borderId="20" xfId="0" applyNumberFormat="1" applyFont="1" applyBorder="1" applyAlignment="1">
      <alignment horizontal="right" vertical="center"/>
    </xf>
    <xf numFmtId="0" fontId="3" fillId="10" borderId="4" xfId="0" applyFont="1" applyFill="1" applyBorder="1" applyAlignment="1">
      <alignment vertical="center"/>
    </xf>
    <xf numFmtId="0" fontId="3" fillId="10" borderId="14" xfId="0" applyFont="1" applyFill="1" applyBorder="1" applyAlignment="1">
      <alignment horizontal="center" vertical="center"/>
    </xf>
    <xf numFmtId="0" fontId="3" fillId="10" borderId="22" xfId="0" applyFont="1" applyFill="1" applyBorder="1" applyAlignment="1">
      <alignment horizontal="center" vertical="center"/>
    </xf>
    <xf numFmtId="0" fontId="2" fillId="10" borderId="14" xfId="0" applyFont="1" applyFill="1" applyBorder="1" applyAlignment="1">
      <alignment horizontal="center" vertical="center"/>
    </xf>
    <xf numFmtId="1" fontId="3" fillId="4" borderId="50" xfId="0" applyNumberFormat="1" applyFont="1" applyFill="1" applyBorder="1" applyAlignment="1">
      <alignment horizontal="right" vertical="center"/>
    </xf>
    <xf numFmtId="1" fontId="3" fillId="7" borderId="60" xfId="0" applyNumberFormat="1" applyFont="1" applyFill="1" applyBorder="1" applyAlignment="1">
      <alignment horizontal="right" vertical="center"/>
    </xf>
    <xf numFmtId="1" fontId="3" fillId="9" borderId="60" xfId="0" applyNumberFormat="1" applyFont="1" applyFill="1" applyBorder="1" applyAlignment="1">
      <alignment horizontal="right" vertical="center"/>
    </xf>
    <xf numFmtId="1" fontId="3" fillId="6" borderId="60" xfId="0" applyNumberFormat="1" applyFont="1" applyFill="1" applyBorder="1" applyAlignment="1">
      <alignment horizontal="right" vertical="center"/>
    </xf>
    <xf numFmtId="1" fontId="3" fillId="2" borderId="60" xfId="0" applyNumberFormat="1" applyFont="1" applyFill="1" applyBorder="1" applyAlignment="1">
      <alignment horizontal="right" vertical="center"/>
    </xf>
    <xf numFmtId="1" fontId="3" fillId="0" borderId="50" xfId="0" applyNumberFormat="1" applyFont="1" applyBorder="1" applyAlignment="1">
      <alignment horizontal="right" vertical="center"/>
    </xf>
    <xf numFmtId="1" fontId="2" fillId="0" borderId="50" xfId="0" applyNumberFormat="1" applyFont="1" applyBorder="1" applyAlignment="1">
      <alignment horizontal="right" vertical="center"/>
    </xf>
    <xf numFmtId="0" fontId="3" fillId="0" borderId="6" xfId="0" applyFont="1" applyBorder="1" applyAlignment="1">
      <alignment vertical="center"/>
    </xf>
    <xf numFmtId="1" fontId="3" fillId="4" borderId="61" xfId="0" applyNumberFormat="1" applyFont="1" applyFill="1" applyBorder="1" applyAlignment="1">
      <alignment horizontal="right" vertical="center"/>
    </xf>
    <xf numFmtId="1" fontId="3" fillId="7" borderId="62" xfId="0" applyNumberFormat="1" applyFont="1" applyFill="1" applyBorder="1" applyAlignment="1">
      <alignment horizontal="right" vertical="center"/>
    </xf>
    <xf numFmtId="1" fontId="3" fillId="9" borderId="62" xfId="0" applyNumberFormat="1" applyFont="1" applyFill="1" applyBorder="1" applyAlignment="1">
      <alignment horizontal="right" vertical="center"/>
    </xf>
    <xf numFmtId="1" fontId="3" fillId="6" borderId="62" xfId="0" applyNumberFormat="1" applyFont="1" applyFill="1" applyBorder="1" applyAlignment="1">
      <alignment horizontal="right" vertical="center"/>
    </xf>
    <xf numFmtId="1" fontId="3" fillId="2" borderId="62" xfId="0" applyNumberFormat="1" applyFont="1" applyFill="1" applyBorder="1" applyAlignment="1">
      <alignment horizontal="right" vertical="center"/>
    </xf>
    <xf numFmtId="1" fontId="3" fillId="0" borderId="61" xfId="0" applyNumberFormat="1" applyFont="1" applyBorder="1" applyAlignment="1">
      <alignment horizontal="right" vertical="center"/>
    </xf>
    <xf numFmtId="1" fontId="2" fillId="0" borderId="63" xfId="0" applyNumberFormat="1" applyFont="1" applyBorder="1" applyAlignment="1">
      <alignment horizontal="righ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2" borderId="22"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35"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2" borderId="31" xfId="0" applyFont="1" applyFill="1" applyBorder="1" applyAlignment="1">
      <alignment horizontal="center" vertical="center"/>
    </xf>
    <xf numFmtId="0" fontId="2" fillId="4" borderId="3" xfId="0" applyFont="1" applyFill="1" applyBorder="1" applyAlignment="1">
      <alignment horizontal="left" vertical="center"/>
    </xf>
    <xf numFmtId="0" fontId="5" fillId="4" borderId="0" xfId="0" applyFont="1" applyFill="1" applyAlignment="1">
      <alignment horizontal="left" vertical="center"/>
    </xf>
    <xf numFmtId="0" fontId="5" fillId="4" borderId="4" xfId="0" applyFont="1" applyFill="1" applyBorder="1" applyAlignment="1">
      <alignment horizontal="left" vertical="center"/>
    </xf>
    <xf numFmtId="0" fontId="2" fillId="7" borderId="3" xfId="0" applyFont="1" applyFill="1" applyBorder="1" applyAlignment="1">
      <alignment horizontal="left" vertical="center"/>
    </xf>
    <xf numFmtId="0" fontId="2" fillId="7" borderId="0" xfId="0" applyFont="1" applyFill="1" applyAlignment="1">
      <alignment horizontal="left" vertical="center"/>
    </xf>
    <xf numFmtId="0" fontId="2" fillId="7" borderId="4" xfId="0" applyFont="1" applyFill="1" applyBorder="1" applyAlignment="1">
      <alignment horizontal="left" vertical="center"/>
    </xf>
    <xf numFmtId="0" fontId="2" fillId="9" borderId="3" xfId="0" applyFont="1" applyFill="1" applyBorder="1" applyAlignment="1">
      <alignment horizontal="left" vertical="center"/>
    </xf>
    <xf numFmtId="0" fontId="2" fillId="9" borderId="0" xfId="0" applyFont="1" applyFill="1" applyAlignment="1">
      <alignment horizontal="left" vertical="center"/>
    </xf>
    <xf numFmtId="0" fontId="2" fillId="9" borderId="4" xfId="0" applyFont="1" applyFill="1" applyBorder="1" applyAlignment="1">
      <alignment horizontal="left" vertical="center"/>
    </xf>
    <xf numFmtId="0" fontId="2" fillId="6" borderId="3" xfId="0" applyFont="1" applyFill="1" applyBorder="1" applyAlignment="1">
      <alignment horizontal="left" vertical="center"/>
    </xf>
    <xf numFmtId="0" fontId="5" fillId="6" borderId="0" xfId="0" applyFont="1" applyFill="1" applyAlignment="1">
      <alignment horizontal="left" vertical="center"/>
    </xf>
    <xf numFmtId="0" fontId="5" fillId="6" borderId="4" xfId="0" applyFont="1" applyFill="1" applyBorder="1" applyAlignment="1">
      <alignment horizontal="left" vertical="center"/>
    </xf>
    <xf numFmtId="0" fontId="2" fillId="0" borderId="29" xfId="0" applyFont="1" applyBorder="1" applyAlignment="1">
      <alignment horizontal="center" vertical="center" textRotation="90"/>
    </xf>
    <xf numFmtId="0" fontId="3" fillId="3" borderId="29" xfId="0" applyFont="1" applyFill="1" applyBorder="1" applyAlignment="1">
      <alignment horizontal="left" vertical="center"/>
    </xf>
    <xf numFmtId="0" fontId="2" fillId="0" borderId="6" xfId="0" applyFont="1" applyBorder="1" applyAlignment="1">
      <alignment horizontal="left" vertical="center"/>
    </xf>
    <xf numFmtId="0" fontId="2" fillId="2" borderId="45" xfId="0" applyFont="1" applyFill="1" applyBorder="1" applyAlignment="1">
      <alignment horizontal="center" vertical="center"/>
    </xf>
    <xf numFmtId="0" fontId="2" fillId="0" borderId="7" xfId="0" applyFont="1" applyBorder="1" applyAlignment="1">
      <alignment horizontal="center" vertical="center"/>
    </xf>
  </cellXfs>
  <cellStyles count="1">
    <cellStyle name="Standard" xfId="0" builtinId="0"/>
  </cellStyles>
  <dxfs count="4">
    <dxf>
      <fill>
        <patternFill>
          <bgColor theme="7" tint="0.79998168889431442"/>
        </patternFill>
      </fill>
    </dxf>
    <dxf>
      <fill>
        <patternFill>
          <bgColor rgb="FF92D050"/>
        </patternFill>
      </fill>
    </dxf>
    <dxf>
      <fill>
        <patternFill>
          <bgColor theme="7" tint="0.79998168889431442"/>
        </patternFill>
      </fill>
    </dxf>
    <dxf>
      <fill>
        <patternFill>
          <bgColor rgb="FF92D050"/>
        </patternFill>
      </fill>
    </dxf>
  </dxfs>
  <tableStyles count="0" defaultTableStyle="TableStyleMedium2" defaultPivotStyle="PivotStyleLight16"/>
  <colors>
    <mruColors>
      <color rgb="FFF2DCDB"/>
      <color rgb="FFE4DFE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BCA97-F5DC-49C2-A05A-28C2104A5CFB}">
  <sheetPr>
    <tabColor theme="1"/>
  </sheetPr>
  <dimension ref="B2:C31"/>
  <sheetViews>
    <sheetView showGridLines="0" tabSelected="1" workbookViewId="0">
      <selection activeCell="B2" sqref="B2:C2"/>
    </sheetView>
  </sheetViews>
  <sheetFormatPr baseColWidth="10" defaultRowHeight="15" customHeight="1" x14ac:dyDescent="0.25"/>
  <cols>
    <col min="1" max="1" width="3" style="222" customWidth="1"/>
    <col min="2" max="2" width="14.28515625" style="223" customWidth="1"/>
    <col min="3" max="3" width="85.7109375" style="223" customWidth="1"/>
    <col min="4" max="16384" width="11.42578125" style="222"/>
  </cols>
  <sheetData>
    <row r="2" spans="2:3" ht="15" customHeight="1" x14ac:dyDescent="0.25">
      <c r="B2" s="252" t="s">
        <v>139</v>
      </c>
      <c r="C2" s="252"/>
    </row>
    <row r="3" spans="2:3" ht="7.5" customHeight="1" x14ac:dyDescent="0.25">
      <c r="B3" s="224"/>
      <c r="C3" s="224"/>
    </row>
    <row r="4" spans="2:3" ht="27.75" customHeight="1" x14ac:dyDescent="0.25">
      <c r="B4" s="253" t="s">
        <v>141</v>
      </c>
      <c r="C4" s="253"/>
    </row>
    <row r="5" spans="2:3" ht="7.5" customHeight="1" x14ac:dyDescent="0.25"/>
    <row r="6" spans="2:3" ht="27" customHeight="1" x14ac:dyDescent="0.25">
      <c r="B6" s="253" t="s">
        <v>140</v>
      </c>
      <c r="C6" s="253"/>
    </row>
    <row r="7" spans="2:3" ht="7.5" customHeight="1" x14ac:dyDescent="0.25"/>
    <row r="8" spans="2:3" ht="42.75" customHeight="1" x14ac:dyDescent="0.25">
      <c r="B8" s="253" t="s">
        <v>149</v>
      </c>
      <c r="C8" s="253"/>
    </row>
    <row r="9" spans="2:3" ht="7.5" customHeight="1" x14ac:dyDescent="0.25"/>
    <row r="10" spans="2:3" ht="30" customHeight="1" x14ac:dyDescent="0.25">
      <c r="B10" s="254" t="s">
        <v>138</v>
      </c>
      <c r="C10" s="254"/>
    </row>
    <row r="11" spans="2:3" ht="7.5" customHeight="1" x14ac:dyDescent="0.25"/>
    <row r="12" spans="2:3" ht="15" customHeight="1" x14ac:dyDescent="0.25">
      <c r="B12" s="252" t="s">
        <v>142</v>
      </c>
      <c r="C12" s="252"/>
    </row>
    <row r="13" spans="2:3" ht="7.5" customHeight="1" x14ac:dyDescent="0.25"/>
    <row r="14" spans="2:3" ht="40.5" customHeight="1" x14ac:dyDescent="0.25">
      <c r="B14" s="253" t="s">
        <v>159</v>
      </c>
      <c r="C14" s="253"/>
    </row>
    <row r="15" spans="2:3" ht="7.5" customHeight="1" x14ac:dyDescent="0.25"/>
    <row r="16" spans="2:3" ht="27.75" customHeight="1" x14ac:dyDescent="0.25">
      <c r="B16" s="253" t="s">
        <v>150</v>
      </c>
      <c r="C16" s="253"/>
    </row>
    <row r="17" spans="2:3" ht="7.5" customHeight="1" x14ac:dyDescent="0.25"/>
    <row r="18" spans="2:3" ht="28.5" customHeight="1" x14ac:dyDescent="0.25">
      <c r="B18" s="253" t="s">
        <v>151</v>
      </c>
      <c r="C18" s="253"/>
    </row>
    <row r="19" spans="2:3" ht="7.5" customHeight="1" x14ac:dyDescent="0.25"/>
    <row r="20" spans="2:3" ht="42" customHeight="1" x14ac:dyDescent="0.25">
      <c r="B20" s="253" t="s">
        <v>143</v>
      </c>
      <c r="C20" s="253"/>
    </row>
    <row r="21" spans="2:3" ht="7.5" customHeight="1" x14ac:dyDescent="0.25"/>
    <row r="22" spans="2:3" ht="15" customHeight="1" x14ac:dyDescent="0.25">
      <c r="B22" s="252" t="s">
        <v>144</v>
      </c>
      <c r="C22" s="252"/>
    </row>
    <row r="23" spans="2:3" ht="7.5" customHeight="1" x14ac:dyDescent="0.25"/>
    <row r="24" spans="2:3" ht="14.25" customHeight="1" x14ac:dyDescent="0.25">
      <c r="B24" s="223" t="s">
        <v>160</v>
      </c>
      <c r="C24" s="223" t="s">
        <v>170</v>
      </c>
    </row>
    <row r="25" spans="2:3" ht="14.25" customHeight="1" x14ac:dyDescent="0.25">
      <c r="B25" s="223" t="s">
        <v>152</v>
      </c>
      <c r="C25" s="223" t="s">
        <v>153</v>
      </c>
    </row>
    <row r="26" spans="2:3" ht="15" customHeight="1" x14ac:dyDescent="0.25">
      <c r="B26" s="223" t="s">
        <v>147</v>
      </c>
      <c r="C26" s="223" t="s">
        <v>148</v>
      </c>
    </row>
    <row r="27" spans="2:3" ht="15" customHeight="1" x14ac:dyDescent="0.25">
      <c r="B27" s="223" t="s">
        <v>145</v>
      </c>
      <c r="C27" s="223" t="s">
        <v>146</v>
      </c>
    </row>
    <row r="28" spans="2:3" ht="7.5" customHeight="1" x14ac:dyDescent="0.25"/>
    <row r="29" spans="2:3" ht="15" customHeight="1" x14ac:dyDescent="0.25">
      <c r="B29" s="252" t="s">
        <v>155</v>
      </c>
      <c r="C29" s="252"/>
    </row>
    <row r="30" spans="2:3" ht="7.5" customHeight="1" x14ac:dyDescent="0.25"/>
    <row r="31" spans="2:3" ht="15" customHeight="1" x14ac:dyDescent="0.25">
      <c r="B31" s="253" t="s">
        <v>154</v>
      </c>
      <c r="C31" s="253"/>
    </row>
  </sheetData>
  <mergeCells count="13">
    <mergeCell ref="B14:C14"/>
    <mergeCell ref="B16:C16"/>
    <mergeCell ref="B12:C12"/>
    <mergeCell ref="B2:C2"/>
    <mergeCell ref="B4:C4"/>
    <mergeCell ref="B6:C6"/>
    <mergeCell ref="B8:C8"/>
    <mergeCell ref="B10:C10"/>
    <mergeCell ref="B29:C29"/>
    <mergeCell ref="B31:C31"/>
    <mergeCell ref="B18:C18"/>
    <mergeCell ref="B20:C20"/>
    <mergeCell ref="B22:C22"/>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F12C1-AEDC-43FC-BAE8-D69A6A958D90}">
  <sheetPr>
    <tabColor theme="8" tint="0.79998168889431442"/>
  </sheetPr>
  <dimension ref="A1:AA41"/>
  <sheetViews>
    <sheetView showGridLines="0" workbookViewId="0">
      <pane xSplit="1" ySplit="5" topLeftCell="B6" activePane="bottomRight" state="frozen"/>
      <selection pane="topRight" activeCell="B1" sqref="B1"/>
      <selection pane="bottomLeft" activeCell="A6" sqref="A6"/>
      <selection pane="bottomRight"/>
    </sheetView>
  </sheetViews>
  <sheetFormatPr baseColWidth="10" defaultColWidth="5.7109375" defaultRowHeight="15" customHeight="1" x14ac:dyDescent="0.25"/>
  <cols>
    <col min="1" max="1" width="21.42578125" style="7" customWidth="1"/>
    <col min="2" max="2" width="5.5703125" style="26" customWidth="1"/>
    <col min="3" max="3" width="5.5703125" style="27" customWidth="1"/>
    <col min="4" max="4" width="5.5703125" style="35" customWidth="1"/>
    <col min="5" max="5" width="5.5703125" style="28" customWidth="1"/>
    <col min="6" max="6" width="5.5703125" style="27" customWidth="1"/>
    <col min="7" max="7" width="5.5703125" style="35" customWidth="1"/>
    <col min="8" max="8" width="5.5703125" style="28" customWidth="1"/>
    <col min="9" max="11" width="5.5703125" style="29" customWidth="1"/>
    <col min="12" max="12" width="5.5703125" style="30" customWidth="1"/>
    <col min="13" max="13" width="5.5703125" style="31" customWidth="1"/>
    <col min="14" max="14" width="5.5703125" style="29" customWidth="1"/>
    <col min="15" max="15" width="5.5703125" style="30" customWidth="1"/>
    <col min="16" max="16" width="5.5703125" style="35" customWidth="1"/>
    <col min="17" max="17" width="5.7109375" style="26" customWidth="1"/>
    <col min="18" max="20" width="5.7109375" style="29" customWidth="1"/>
    <col min="21" max="21" width="5.7109375" style="30" customWidth="1"/>
    <col min="22" max="22" width="5.7109375" style="32" customWidth="1"/>
    <col min="23" max="23" width="5.7109375" style="38" customWidth="1"/>
    <col min="24" max="24" width="6.5703125" style="40" bestFit="1" customWidth="1"/>
    <col min="25" max="25" width="8.7109375" style="39" bestFit="1" customWidth="1"/>
    <col min="26" max="26" width="5.7109375" style="24"/>
    <col min="27" max="27" width="5.7109375" style="8"/>
    <col min="28" max="16384" width="5.7109375" style="9"/>
  </cols>
  <sheetData>
    <row r="1" spans="1:27" s="50" customFormat="1" ht="15" customHeight="1" x14ac:dyDescent="0.25">
      <c r="A1" s="46" t="str">
        <f>Stammdaten!C2&amp;" "&amp;Stammdaten!C4&amp;" "&amp;Stammdaten!C3</f>
        <v>6B Englisch 24/25</v>
      </c>
      <c r="B1" s="59"/>
      <c r="C1" s="60"/>
      <c r="D1" s="61"/>
      <c r="E1" s="59"/>
      <c r="F1" s="60"/>
      <c r="G1" s="61"/>
      <c r="H1" s="59"/>
      <c r="I1" s="60"/>
      <c r="J1" s="60"/>
      <c r="K1" s="60"/>
      <c r="L1" s="60"/>
      <c r="M1" s="62"/>
      <c r="N1" s="60"/>
      <c r="O1" s="60"/>
      <c r="P1" s="61"/>
      <c r="Q1" s="262" t="s">
        <v>78</v>
      </c>
      <c r="R1" s="263"/>
      <c r="S1" s="263"/>
      <c r="T1" s="263"/>
      <c r="U1" s="263"/>
      <c r="V1" s="62"/>
      <c r="W1" s="63"/>
      <c r="X1" s="59"/>
      <c r="Y1" s="60"/>
      <c r="Z1" s="63"/>
      <c r="AA1" s="49"/>
    </row>
    <row r="2" spans="1:27" s="50" customFormat="1" ht="15" customHeight="1" x14ac:dyDescent="0.25">
      <c r="A2" s="46" t="s">
        <v>87</v>
      </c>
      <c r="B2" s="59" t="s">
        <v>62</v>
      </c>
      <c r="C2" s="60" t="s">
        <v>63</v>
      </c>
      <c r="D2" s="61" t="s">
        <v>61</v>
      </c>
      <c r="E2" s="59" t="s">
        <v>64</v>
      </c>
      <c r="F2" s="60" t="s">
        <v>65</v>
      </c>
      <c r="G2" s="61" t="s">
        <v>84</v>
      </c>
      <c r="H2" s="59" t="s">
        <v>70</v>
      </c>
      <c r="I2" s="60" t="s">
        <v>71</v>
      </c>
      <c r="J2" s="60" t="s">
        <v>72</v>
      </c>
      <c r="K2" s="60" t="s">
        <v>73</v>
      </c>
      <c r="L2" s="60" t="s">
        <v>74</v>
      </c>
      <c r="M2" s="62" t="s">
        <v>75</v>
      </c>
      <c r="N2" s="60" t="s">
        <v>76</v>
      </c>
      <c r="O2" s="60" t="s">
        <v>77</v>
      </c>
      <c r="P2" s="61" t="s">
        <v>85</v>
      </c>
      <c r="Q2" s="59" t="s">
        <v>66</v>
      </c>
      <c r="R2" s="60" t="s">
        <v>67</v>
      </c>
      <c r="S2" s="60" t="s">
        <v>68</v>
      </c>
      <c r="T2" s="60" t="s">
        <v>69</v>
      </c>
      <c r="U2" s="60" t="s">
        <v>80</v>
      </c>
      <c r="V2" s="62" t="s">
        <v>79</v>
      </c>
      <c r="W2" s="63"/>
      <c r="X2" s="22"/>
      <c r="Y2" s="23"/>
      <c r="Z2" s="64"/>
      <c r="AA2" s="49"/>
    </row>
    <row r="3" spans="1:27" s="50" customFormat="1" ht="15" customHeight="1" thickBot="1" x14ac:dyDescent="0.3">
      <c r="A3" s="47"/>
      <c r="B3" s="52" t="s">
        <v>81</v>
      </c>
      <c r="C3" s="65" t="s">
        <v>81</v>
      </c>
      <c r="D3" s="66" t="s">
        <v>43</v>
      </c>
      <c r="E3" s="52" t="s">
        <v>81</v>
      </c>
      <c r="F3" s="65" t="s">
        <v>81</v>
      </c>
      <c r="G3" s="66" t="s">
        <v>43</v>
      </c>
      <c r="H3" s="67" t="s">
        <v>81</v>
      </c>
      <c r="I3" s="55" t="s">
        <v>81</v>
      </c>
      <c r="J3" s="55" t="s">
        <v>81</v>
      </c>
      <c r="K3" s="55" t="s">
        <v>81</v>
      </c>
      <c r="L3" s="53" t="s">
        <v>81</v>
      </c>
      <c r="M3" s="68" t="s">
        <v>81</v>
      </c>
      <c r="N3" s="55" t="s">
        <v>81</v>
      </c>
      <c r="O3" s="53" t="s">
        <v>81</v>
      </c>
      <c r="P3" s="66" t="s">
        <v>43</v>
      </c>
      <c r="Q3" s="52" t="s">
        <v>81</v>
      </c>
      <c r="R3" s="55" t="s">
        <v>81</v>
      </c>
      <c r="S3" s="55" t="s">
        <v>81</v>
      </c>
      <c r="T3" s="55" t="s">
        <v>81</v>
      </c>
      <c r="U3" s="53" t="s">
        <v>81</v>
      </c>
      <c r="V3" s="54" t="s">
        <v>81</v>
      </c>
      <c r="W3" s="56" t="s">
        <v>43</v>
      </c>
      <c r="X3" s="22" t="s">
        <v>43</v>
      </c>
      <c r="Y3" s="23" t="s">
        <v>41</v>
      </c>
      <c r="Z3" s="64" t="s">
        <v>54</v>
      </c>
      <c r="AA3" s="49"/>
    </row>
    <row r="4" spans="1:27" s="50" customFormat="1" ht="15" customHeight="1" x14ac:dyDescent="0.25">
      <c r="A4" s="48" t="s">
        <v>83</v>
      </c>
      <c r="B4" s="40"/>
      <c r="C4" s="69"/>
      <c r="D4" s="186">
        <v>25</v>
      </c>
      <c r="E4" s="70"/>
      <c r="F4" s="69"/>
      <c r="G4" s="186">
        <v>25</v>
      </c>
      <c r="H4" s="70"/>
      <c r="I4" s="39"/>
      <c r="J4" s="39"/>
      <c r="K4" s="39"/>
      <c r="L4" s="71"/>
      <c r="M4" s="72"/>
      <c r="N4" s="39"/>
      <c r="O4" s="71"/>
      <c r="P4" s="186">
        <v>25</v>
      </c>
      <c r="Q4" s="40"/>
      <c r="R4" s="39"/>
      <c r="S4" s="39"/>
      <c r="T4" s="39"/>
      <c r="U4" s="71"/>
      <c r="V4" s="73"/>
      <c r="W4" s="192">
        <v>25</v>
      </c>
      <c r="X4" s="40">
        <f>D4+G4+P4+W4</f>
        <v>100</v>
      </c>
      <c r="Y4" s="39"/>
      <c r="Z4" s="74"/>
      <c r="AA4" s="49"/>
    </row>
    <row r="5" spans="1:27" s="58" customFormat="1" ht="15" customHeight="1" thickBot="1" x14ac:dyDescent="0.3">
      <c r="A5" s="51" t="s">
        <v>82</v>
      </c>
      <c r="B5" s="141">
        <v>1</v>
      </c>
      <c r="C5" s="184">
        <v>1</v>
      </c>
      <c r="D5" s="76"/>
      <c r="E5" s="179">
        <v>1</v>
      </c>
      <c r="F5" s="184">
        <v>1</v>
      </c>
      <c r="G5" s="76"/>
      <c r="H5" s="179">
        <v>1</v>
      </c>
      <c r="I5" s="142">
        <v>1</v>
      </c>
      <c r="J5" s="142">
        <v>1</v>
      </c>
      <c r="K5" s="142">
        <v>1</v>
      </c>
      <c r="L5" s="143">
        <v>1</v>
      </c>
      <c r="M5" s="182">
        <v>1</v>
      </c>
      <c r="N5" s="142">
        <v>1</v>
      </c>
      <c r="O5" s="143">
        <v>1</v>
      </c>
      <c r="P5" s="76"/>
      <c r="Q5" s="141">
        <v>1</v>
      </c>
      <c r="R5" s="142">
        <v>1</v>
      </c>
      <c r="S5" s="142">
        <v>1</v>
      </c>
      <c r="T5" s="142">
        <v>1</v>
      </c>
      <c r="U5" s="78"/>
      <c r="V5" s="189">
        <v>1</v>
      </c>
      <c r="W5" s="79"/>
      <c r="X5" s="75"/>
      <c r="Y5" s="77"/>
      <c r="Z5" s="80"/>
      <c r="AA5" s="57"/>
    </row>
    <row r="6" spans="1:27" s="3" customFormat="1" ht="15" customHeight="1" x14ac:dyDescent="0.25">
      <c r="A6" s="1" t="str">
        <f>Stammdaten!C6&amp;" "&amp;Stammdaten!D6</f>
        <v>1 Schülername 01</v>
      </c>
      <c r="B6" s="187"/>
      <c r="C6" s="188"/>
      <c r="D6" s="36">
        <f>SUM(B6:C6)/SUM($B$5:$C$5)*100</f>
        <v>0</v>
      </c>
      <c r="E6" s="180"/>
      <c r="F6" s="185"/>
      <c r="G6" s="34">
        <f t="shared" ref="G6:G40" si="0">SUM(E6:F6)/SUM($E$5:$F$5)*100</f>
        <v>0</v>
      </c>
      <c r="H6" s="180"/>
      <c r="I6" s="147"/>
      <c r="J6" s="147"/>
      <c r="K6" s="147"/>
      <c r="L6" s="181"/>
      <c r="M6" s="183"/>
      <c r="N6" s="147"/>
      <c r="O6" s="181"/>
      <c r="P6" s="34">
        <f t="shared" ref="P6:P40" si="1">SUM(H6:O6)/SUM($H$5:$O$5)*100</f>
        <v>0</v>
      </c>
      <c r="Q6" s="146"/>
      <c r="R6" s="147"/>
      <c r="S6" s="147"/>
      <c r="T6" s="147"/>
      <c r="U6" s="25">
        <f t="shared" ref="U6:U40" si="2">SUM(Q6:T6)</f>
        <v>0</v>
      </c>
      <c r="V6" s="190"/>
      <c r="W6" s="37">
        <f>(U6+V6)/(SUM($Q$5:$T$5)+$V$5)*100</f>
        <v>0</v>
      </c>
      <c r="X6" s="18">
        <f>(D6*$D$4+G6*$G$4+P6*$P$4+W6*$W$4)/$X$4</f>
        <v>0</v>
      </c>
      <c r="Y6" s="19">
        <f>IF(X6&gt;=Stammdaten!$G$3,1,IF(X6&gt;=Stammdaten!$G$4,2,IF(X6&gt;=Stammdaten!$G$5,3,IF(X6&gt;=Stammdaten!$G$6,4,5))))</f>
        <v>5</v>
      </c>
      <c r="Z6" s="193"/>
      <c r="AA6" s="2"/>
    </row>
    <row r="7" spans="1:27" s="6" customFormat="1" ht="15" customHeight="1" x14ac:dyDescent="0.25">
      <c r="A7" s="4" t="str">
        <f>Stammdaten!C7&amp;" "&amp;Stammdaten!D7</f>
        <v>2 Schülername 02</v>
      </c>
      <c r="B7" s="146"/>
      <c r="C7" s="181"/>
      <c r="D7" s="34">
        <f t="shared" ref="D7:D41" si="3">SUM(B7:C7)/SUM($B$5:$C$5)*100</f>
        <v>0</v>
      </c>
      <c r="E7" s="180"/>
      <c r="F7" s="185"/>
      <c r="G7" s="34">
        <f t="shared" si="0"/>
        <v>0</v>
      </c>
      <c r="H7" s="180"/>
      <c r="I7" s="147"/>
      <c r="J7" s="147"/>
      <c r="K7" s="147"/>
      <c r="L7" s="181"/>
      <c r="M7" s="183"/>
      <c r="N7" s="147"/>
      <c r="O7" s="181"/>
      <c r="P7" s="34">
        <f t="shared" si="1"/>
        <v>0</v>
      </c>
      <c r="Q7" s="146"/>
      <c r="R7" s="147"/>
      <c r="S7" s="147"/>
      <c r="T7" s="147"/>
      <c r="U7" s="25">
        <f t="shared" si="2"/>
        <v>0</v>
      </c>
      <c r="V7" s="191"/>
      <c r="W7" s="37">
        <f>(U7+V7)/(SUM($Q$5:$T$5)+$V$5)*100</f>
        <v>0</v>
      </c>
      <c r="X7" s="20">
        <f t="shared" ref="X7:X41" si="4">(D7*$D$4+G7*$G$4+P7*$P$4+W7*$W$4)/$X$4</f>
        <v>0</v>
      </c>
      <c r="Y7" s="21">
        <f>IF(X7&gt;=Stammdaten!$G$3,1,IF(X7&gt;=Stammdaten!$G$4,2,IF(X7&gt;=Stammdaten!$G$5,3,IF(X7&gt;=Stammdaten!$G$6,4,5))))</f>
        <v>5</v>
      </c>
      <c r="Z7" s="194"/>
      <c r="AA7" s="5"/>
    </row>
    <row r="8" spans="1:27" s="6" customFormat="1" ht="15" customHeight="1" x14ac:dyDescent="0.25">
      <c r="A8" s="4" t="str">
        <f>Stammdaten!C8&amp;" "&amp;Stammdaten!D8</f>
        <v>3 Schülername 03</v>
      </c>
      <c r="B8" s="146"/>
      <c r="C8" s="181"/>
      <c r="D8" s="34">
        <f t="shared" si="3"/>
        <v>0</v>
      </c>
      <c r="E8" s="180"/>
      <c r="F8" s="185"/>
      <c r="G8" s="34">
        <f t="shared" si="0"/>
        <v>0</v>
      </c>
      <c r="H8" s="180"/>
      <c r="I8" s="147"/>
      <c r="J8" s="147"/>
      <c r="K8" s="147"/>
      <c r="L8" s="181"/>
      <c r="M8" s="183"/>
      <c r="N8" s="147"/>
      <c r="O8" s="181"/>
      <c r="P8" s="34">
        <f t="shared" si="1"/>
        <v>0</v>
      </c>
      <c r="Q8" s="146"/>
      <c r="R8" s="147"/>
      <c r="S8" s="147"/>
      <c r="T8" s="147"/>
      <c r="U8" s="25">
        <f t="shared" si="2"/>
        <v>0</v>
      </c>
      <c r="V8" s="191"/>
      <c r="W8" s="37">
        <f t="shared" ref="W8:W41" si="5">(U8+V8)/(SUM($Q$5:$T$5)+$V$5)*100</f>
        <v>0</v>
      </c>
      <c r="X8" s="20">
        <f t="shared" si="4"/>
        <v>0</v>
      </c>
      <c r="Y8" s="21">
        <f>IF(X8&gt;=Stammdaten!$G$3,1,IF(X8&gt;=Stammdaten!$G$4,2,IF(X8&gt;=Stammdaten!$G$5,3,IF(X8&gt;=Stammdaten!$G$6,4,5))))</f>
        <v>5</v>
      </c>
      <c r="Z8" s="194"/>
      <c r="AA8" s="5"/>
    </row>
    <row r="9" spans="1:27" s="6" customFormat="1" ht="15" customHeight="1" x14ac:dyDescent="0.25">
      <c r="A9" s="4" t="str">
        <f>Stammdaten!C9&amp;" "&amp;Stammdaten!D9</f>
        <v>4 Schülername 04</v>
      </c>
      <c r="B9" s="146"/>
      <c r="C9" s="181"/>
      <c r="D9" s="34">
        <f t="shared" si="3"/>
        <v>0</v>
      </c>
      <c r="E9" s="180"/>
      <c r="F9" s="185"/>
      <c r="G9" s="34">
        <f t="shared" si="0"/>
        <v>0</v>
      </c>
      <c r="H9" s="180"/>
      <c r="I9" s="147"/>
      <c r="J9" s="147"/>
      <c r="K9" s="147"/>
      <c r="L9" s="181"/>
      <c r="M9" s="183"/>
      <c r="N9" s="147"/>
      <c r="O9" s="181"/>
      <c r="P9" s="34">
        <f t="shared" si="1"/>
        <v>0</v>
      </c>
      <c r="Q9" s="146"/>
      <c r="R9" s="147"/>
      <c r="S9" s="147"/>
      <c r="T9" s="147"/>
      <c r="U9" s="25">
        <f t="shared" si="2"/>
        <v>0</v>
      </c>
      <c r="V9" s="191"/>
      <c r="W9" s="37">
        <f t="shared" si="5"/>
        <v>0</v>
      </c>
      <c r="X9" s="20">
        <f t="shared" si="4"/>
        <v>0</v>
      </c>
      <c r="Y9" s="21">
        <f>IF(X9&gt;=Stammdaten!$G$3,1,IF(X9&gt;=Stammdaten!$G$4,2,IF(X9&gt;=Stammdaten!$G$5,3,IF(X9&gt;=Stammdaten!$G$6,4,5))))</f>
        <v>5</v>
      </c>
      <c r="Z9" s="194"/>
      <c r="AA9" s="5"/>
    </row>
    <row r="10" spans="1:27" s="6" customFormat="1" ht="15" customHeight="1" x14ac:dyDescent="0.25">
      <c r="A10" s="4" t="str">
        <f>Stammdaten!C10&amp;" "&amp;Stammdaten!D10</f>
        <v>5 Schülername 05</v>
      </c>
      <c r="B10" s="146"/>
      <c r="C10" s="181"/>
      <c r="D10" s="34">
        <f t="shared" si="3"/>
        <v>0</v>
      </c>
      <c r="E10" s="180"/>
      <c r="F10" s="185"/>
      <c r="G10" s="34">
        <f t="shared" si="0"/>
        <v>0</v>
      </c>
      <c r="H10" s="180"/>
      <c r="I10" s="147"/>
      <c r="J10" s="147"/>
      <c r="K10" s="147"/>
      <c r="L10" s="181"/>
      <c r="M10" s="183"/>
      <c r="N10" s="147"/>
      <c r="O10" s="181"/>
      <c r="P10" s="34">
        <f t="shared" si="1"/>
        <v>0</v>
      </c>
      <c r="Q10" s="146"/>
      <c r="R10" s="147"/>
      <c r="S10" s="147"/>
      <c r="T10" s="147"/>
      <c r="U10" s="25">
        <f t="shared" si="2"/>
        <v>0</v>
      </c>
      <c r="V10" s="191"/>
      <c r="W10" s="37">
        <f t="shared" si="5"/>
        <v>0</v>
      </c>
      <c r="X10" s="20">
        <f t="shared" si="4"/>
        <v>0</v>
      </c>
      <c r="Y10" s="21">
        <f>IF(X10&gt;=Stammdaten!$G$3,1,IF(X10&gt;=Stammdaten!$G$4,2,IF(X10&gt;=Stammdaten!$G$5,3,IF(X10&gt;=Stammdaten!$G$6,4,5))))</f>
        <v>5</v>
      </c>
      <c r="Z10" s="194"/>
      <c r="AA10" s="5"/>
    </row>
    <row r="11" spans="1:27" s="6" customFormat="1" ht="15" customHeight="1" x14ac:dyDescent="0.25">
      <c r="A11" s="4" t="str">
        <f>Stammdaten!C11&amp;" "&amp;Stammdaten!D11</f>
        <v>6 Schülername 06</v>
      </c>
      <c r="B11" s="146"/>
      <c r="C11" s="181"/>
      <c r="D11" s="34">
        <f t="shared" si="3"/>
        <v>0</v>
      </c>
      <c r="E11" s="180"/>
      <c r="F11" s="185"/>
      <c r="G11" s="34">
        <f t="shared" si="0"/>
        <v>0</v>
      </c>
      <c r="H11" s="180"/>
      <c r="I11" s="147"/>
      <c r="J11" s="147"/>
      <c r="K11" s="147"/>
      <c r="L11" s="181"/>
      <c r="M11" s="183"/>
      <c r="N11" s="147"/>
      <c r="O11" s="181"/>
      <c r="P11" s="34">
        <f t="shared" si="1"/>
        <v>0</v>
      </c>
      <c r="Q11" s="146"/>
      <c r="R11" s="147"/>
      <c r="S11" s="147"/>
      <c r="T11" s="147"/>
      <c r="U11" s="25">
        <f t="shared" si="2"/>
        <v>0</v>
      </c>
      <c r="V11" s="191"/>
      <c r="W11" s="37">
        <f t="shared" si="5"/>
        <v>0</v>
      </c>
      <c r="X11" s="20">
        <f t="shared" si="4"/>
        <v>0</v>
      </c>
      <c r="Y11" s="21">
        <f>IF(X11&gt;=Stammdaten!$G$3,1,IF(X11&gt;=Stammdaten!$G$4,2,IF(X11&gt;=Stammdaten!$G$5,3,IF(X11&gt;=Stammdaten!$G$6,4,5))))</f>
        <v>5</v>
      </c>
      <c r="Z11" s="194"/>
      <c r="AA11" s="5"/>
    </row>
    <row r="12" spans="1:27" s="6" customFormat="1" ht="15" customHeight="1" x14ac:dyDescent="0.25">
      <c r="A12" s="4" t="str">
        <f>Stammdaten!C12&amp;" "&amp;Stammdaten!D12</f>
        <v>7 Schülername 07</v>
      </c>
      <c r="B12" s="146"/>
      <c r="C12" s="181"/>
      <c r="D12" s="34">
        <f t="shared" si="3"/>
        <v>0</v>
      </c>
      <c r="E12" s="180"/>
      <c r="F12" s="185"/>
      <c r="G12" s="34">
        <f t="shared" si="0"/>
        <v>0</v>
      </c>
      <c r="H12" s="180"/>
      <c r="I12" s="147"/>
      <c r="J12" s="147"/>
      <c r="K12" s="147"/>
      <c r="L12" s="181"/>
      <c r="M12" s="183"/>
      <c r="N12" s="147"/>
      <c r="O12" s="181"/>
      <c r="P12" s="34">
        <f t="shared" si="1"/>
        <v>0</v>
      </c>
      <c r="Q12" s="146"/>
      <c r="R12" s="147"/>
      <c r="S12" s="147"/>
      <c r="T12" s="147"/>
      <c r="U12" s="25">
        <f t="shared" si="2"/>
        <v>0</v>
      </c>
      <c r="V12" s="191"/>
      <c r="W12" s="37">
        <f t="shared" si="5"/>
        <v>0</v>
      </c>
      <c r="X12" s="20">
        <f t="shared" si="4"/>
        <v>0</v>
      </c>
      <c r="Y12" s="21">
        <f>IF(X12&gt;=Stammdaten!$G$3,1,IF(X12&gt;=Stammdaten!$G$4,2,IF(X12&gt;=Stammdaten!$G$5,3,IF(X12&gt;=Stammdaten!$G$6,4,5))))</f>
        <v>5</v>
      </c>
      <c r="Z12" s="194"/>
      <c r="AA12" s="5"/>
    </row>
    <row r="13" spans="1:27" s="6" customFormat="1" ht="15" customHeight="1" x14ac:dyDescent="0.25">
      <c r="A13" s="4" t="str">
        <f>Stammdaten!C13&amp;" "&amp;Stammdaten!D13</f>
        <v>8 Schülername 08</v>
      </c>
      <c r="B13" s="146"/>
      <c r="C13" s="181"/>
      <c r="D13" s="34">
        <f t="shared" si="3"/>
        <v>0</v>
      </c>
      <c r="E13" s="180"/>
      <c r="F13" s="185"/>
      <c r="G13" s="34">
        <f t="shared" si="0"/>
        <v>0</v>
      </c>
      <c r="H13" s="180"/>
      <c r="I13" s="147"/>
      <c r="J13" s="147"/>
      <c r="K13" s="147"/>
      <c r="L13" s="181"/>
      <c r="M13" s="183"/>
      <c r="N13" s="147"/>
      <c r="O13" s="181"/>
      <c r="P13" s="34">
        <f t="shared" si="1"/>
        <v>0</v>
      </c>
      <c r="Q13" s="146"/>
      <c r="R13" s="147"/>
      <c r="S13" s="147"/>
      <c r="T13" s="147"/>
      <c r="U13" s="25">
        <f t="shared" si="2"/>
        <v>0</v>
      </c>
      <c r="V13" s="191"/>
      <c r="W13" s="37">
        <f t="shared" si="5"/>
        <v>0</v>
      </c>
      <c r="X13" s="20">
        <f t="shared" si="4"/>
        <v>0</v>
      </c>
      <c r="Y13" s="21">
        <f>IF(X13&gt;=Stammdaten!$G$3,1,IF(X13&gt;=Stammdaten!$G$4,2,IF(X13&gt;=Stammdaten!$G$5,3,IF(X13&gt;=Stammdaten!$G$6,4,5))))</f>
        <v>5</v>
      </c>
      <c r="Z13" s="194"/>
      <c r="AA13" s="5"/>
    </row>
    <row r="14" spans="1:27" s="6" customFormat="1" ht="15" customHeight="1" x14ac:dyDescent="0.25">
      <c r="A14" s="4" t="str">
        <f>Stammdaten!C14&amp;" "&amp;Stammdaten!D14</f>
        <v>9 Schülername 09</v>
      </c>
      <c r="B14" s="146"/>
      <c r="C14" s="181"/>
      <c r="D14" s="34">
        <f t="shared" si="3"/>
        <v>0</v>
      </c>
      <c r="E14" s="180"/>
      <c r="F14" s="185"/>
      <c r="G14" s="34">
        <f t="shared" si="0"/>
        <v>0</v>
      </c>
      <c r="H14" s="180"/>
      <c r="I14" s="147"/>
      <c r="J14" s="147"/>
      <c r="K14" s="147"/>
      <c r="L14" s="181"/>
      <c r="M14" s="183"/>
      <c r="N14" s="147"/>
      <c r="O14" s="181"/>
      <c r="P14" s="34">
        <f t="shared" si="1"/>
        <v>0</v>
      </c>
      <c r="Q14" s="146"/>
      <c r="R14" s="147"/>
      <c r="S14" s="147"/>
      <c r="T14" s="147"/>
      <c r="U14" s="25">
        <f t="shared" si="2"/>
        <v>0</v>
      </c>
      <c r="V14" s="191"/>
      <c r="W14" s="37">
        <f t="shared" si="5"/>
        <v>0</v>
      </c>
      <c r="X14" s="20">
        <f t="shared" si="4"/>
        <v>0</v>
      </c>
      <c r="Y14" s="21">
        <f>IF(X14&gt;=Stammdaten!$G$3,1,IF(X14&gt;=Stammdaten!$G$4,2,IF(X14&gt;=Stammdaten!$G$5,3,IF(X14&gt;=Stammdaten!$G$6,4,5))))</f>
        <v>5</v>
      </c>
      <c r="Z14" s="194"/>
      <c r="AA14" s="5"/>
    </row>
    <row r="15" spans="1:27" s="6" customFormat="1" ht="15" customHeight="1" x14ac:dyDescent="0.25">
      <c r="A15" s="4" t="str">
        <f>Stammdaten!C15&amp;" "&amp;Stammdaten!D15</f>
        <v>10 Schülername 10</v>
      </c>
      <c r="B15" s="146"/>
      <c r="C15" s="181"/>
      <c r="D15" s="34">
        <f t="shared" si="3"/>
        <v>0</v>
      </c>
      <c r="E15" s="180"/>
      <c r="F15" s="185"/>
      <c r="G15" s="34">
        <f t="shared" si="0"/>
        <v>0</v>
      </c>
      <c r="H15" s="180"/>
      <c r="I15" s="147"/>
      <c r="J15" s="147"/>
      <c r="K15" s="147"/>
      <c r="L15" s="181"/>
      <c r="M15" s="183"/>
      <c r="N15" s="147"/>
      <c r="O15" s="181"/>
      <c r="P15" s="34">
        <f t="shared" si="1"/>
        <v>0</v>
      </c>
      <c r="Q15" s="146"/>
      <c r="R15" s="147"/>
      <c r="S15" s="147"/>
      <c r="T15" s="147"/>
      <c r="U15" s="25">
        <f t="shared" si="2"/>
        <v>0</v>
      </c>
      <c r="V15" s="191"/>
      <c r="W15" s="37">
        <f t="shared" si="5"/>
        <v>0</v>
      </c>
      <c r="X15" s="20">
        <f t="shared" si="4"/>
        <v>0</v>
      </c>
      <c r="Y15" s="21">
        <f>IF(X15&gt;=Stammdaten!$G$3,1,IF(X15&gt;=Stammdaten!$G$4,2,IF(X15&gt;=Stammdaten!$G$5,3,IF(X15&gt;=Stammdaten!$G$6,4,5))))</f>
        <v>5</v>
      </c>
      <c r="Z15" s="194"/>
      <c r="AA15" s="5"/>
    </row>
    <row r="16" spans="1:27" s="6" customFormat="1" ht="15" customHeight="1" x14ac:dyDescent="0.25">
      <c r="A16" s="4" t="str">
        <f>Stammdaten!C16&amp;" "&amp;Stammdaten!D16</f>
        <v>11 Schülername 11</v>
      </c>
      <c r="B16" s="146"/>
      <c r="C16" s="181"/>
      <c r="D16" s="34">
        <f t="shared" si="3"/>
        <v>0</v>
      </c>
      <c r="E16" s="180"/>
      <c r="F16" s="185"/>
      <c r="G16" s="34">
        <f t="shared" si="0"/>
        <v>0</v>
      </c>
      <c r="H16" s="180"/>
      <c r="I16" s="147"/>
      <c r="J16" s="147"/>
      <c r="K16" s="147"/>
      <c r="L16" s="181"/>
      <c r="M16" s="183"/>
      <c r="N16" s="147"/>
      <c r="O16" s="181"/>
      <c r="P16" s="34">
        <f t="shared" si="1"/>
        <v>0</v>
      </c>
      <c r="Q16" s="146"/>
      <c r="R16" s="147"/>
      <c r="S16" s="147"/>
      <c r="T16" s="147"/>
      <c r="U16" s="25">
        <f t="shared" si="2"/>
        <v>0</v>
      </c>
      <c r="V16" s="191"/>
      <c r="W16" s="37">
        <f t="shared" si="5"/>
        <v>0</v>
      </c>
      <c r="X16" s="20">
        <f t="shared" si="4"/>
        <v>0</v>
      </c>
      <c r="Y16" s="21">
        <f>IF(X16&gt;=Stammdaten!$G$3,1,IF(X16&gt;=Stammdaten!$G$4,2,IF(X16&gt;=Stammdaten!$G$5,3,IF(X16&gt;=Stammdaten!$G$6,4,5))))</f>
        <v>5</v>
      </c>
      <c r="Z16" s="194"/>
      <c r="AA16" s="5"/>
    </row>
    <row r="17" spans="1:27" s="6" customFormat="1" ht="15" customHeight="1" x14ac:dyDescent="0.25">
      <c r="A17" s="4" t="str">
        <f>Stammdaten!C17&amp;" "&amp;Stammdaten!D17</f>
        <v>12 Schülername 12</v>
      </c>
      <c r="B17" s="146"/>
      <c r="C17" s="181"/>
      <c r="D17" s="34">
        <f t="shared" si="3"/>
        <v>0</v>
      </c>
      <c r="E17" s="180"/>
      <c r="F17" s="185"/>
      <c r="G17" s="34">
        <f t="shared" si="0"/>
        <v>0</v>
      </c>
      <c r="H17" s="180"/>
      <c r="I17" s="147"/>
      <c r="J17" s="147"/>
      <c r="K17" s="147"/>
      <c r="L17" s="181"/>
      <c r="M17" s="183"/>
      <c r="N17" s="147"/>
      <c r="O17" s="181"/>
      <c r="P17" s="34">
        <f t="shared" si="1"/>
        <v>0</v>
      </c>
      <c r="Q17" s="146"/>
      <c r="R17" s="147"/>
      <c r="S17" s="147"/>
      <c r="T17" s="147"/>
      <c r="U17" s="25">
        <f t="shared" si="2"/>
        <v>0</v>
      </c>
      <c r="V17" s="191"/>
      <c r="W17" s="37">
        <f t="shared" si="5"/>
        <v>0</v>
      </c>
      <c r="X17" s="20">
        <f t="shared" si="4"/>
        <v>0</v>
      </c>
      <c r="Y17" s="21">
        <f>IF(X17&gt;=Stammdaten!$G$3,1,IF(X17&gt;=Stammdaten!$G$4,2,IF(X17&gt;=Stammdaten!$G$5,3,IF(X17&gt;=Stammdaten!$G$6,4,5))))</f>
        <v>5</v>
      </c>
      <c r="Z17" s="194"/>
      <c r="AA17" s="5"/>
    </row>
    <row r="18" spans="1:27" s="6" customFormat="1" ht="15" customHeight="1" x14ac:dyDescent="0.25">
      <c r="A18" s="4" t="str">
        <f>Stammdaten!C18&amp;" "&amp;Stammdaten!D18</f>
        <v>13 Schülername 13</v>
      </c>
      <c r="B18" s="146"/>
      <c r="C18" s="181"/>
      <c r="D18" s="34">
        <f t="shared" si="3"/>
        <v>0</v>
      </c>
      <c r="E18" s="180"/>
      <c r="F18" s="185"/>
      <c r="G18" s="34">
        <f t="shared" si="0"/>
        <v>0</v>
      </c>
      <c r="H18" s="180"/>
      <c r="I18" s="147"/>
      <c r="J18" s="147"/>
      <c r="K18" s="147"/>
      <c r="L18" s="181"/>
      <c r="M18" s="183"/>
      <c r="N18" s="147"/>
      <c r="O18" s="181"/>
      <c r="P18" s="34">
        <f t="shared" si="1"/>
        <v>0</v>
      </c>
      <c r="Q18" s="146"/>
      <c r="R18" s="147"/>
      <c r="S18" s="147"/>
      <c r="T18" s="147"/>
      <c r="U18" s="25">
        <f t="shared" si="2"/>
        <v>0</v>
      </c>
      <c r="V18" s="191"/>
      <c r="W18" s="37">
        <f t="shared" si="5"/>
        <v>0</v>
      </c>
      <c r="X18" s="20">
        <f t="shared" si="4"/>
        <v>0</v>
      </c>
      <c r="Y18" s="21">
        <f>IF(X18&gt;=Stammdaten!$G$3,1,IF(X18&gt;=Stammdaten!$G$4,2,IF(X18&gt;=Stammdaten!$G$5,3,IF(X18&gt;=Stammdaten!$G$6,4,5))))</f>
        <v>5</v>
      </c>
      <c r="Z18" s="194"/>
      <c r="AA18" s="5"/>
    </row>
    <row r="19" spans="1:27" s="6" customFormat="1" ht="15" customHeight="1" x14ac:dyDescent="0.25">
      <c r="A19" s="4" t="str">
        <f>Stammdaten!C19&amp;" "&amp;Stammdaten!D19</f>
        <v>14 Schülername 14</v>
      </c>
      <c r="B19" s="146"/>
      <c r="C19" s="181"/>
      <c r="D19" s="34">
        <f t="shared" si="3"/>
        <v>0</v>
      </c>
      <c r="E19" s="180"/>
      <c r="F19" s="185"/>
      <c r="G19" s="34">
        <f t="shared" si="0"/>
        <v>0</v>
      </c>
      <c r="H19" s="180"/>
      <c r="I19" s="147"/>
      <c r="J19" s="147"/>
      <c r="K19" s="147"/>
      <c r="L19" s="181"/>
      <c r="M19" s="183"/>
      <c r="N19" s="147"/>
      <c r="O19" s="181"/>
      <c r="P19" s="34">
        <f t="shared" si="1"/>
        <v>0</v>
      </c>
      <c r="Q19" s="146"/>
      <c r="R19" s="147"/>
      <c r="S19" s="147"/>
      <c r="T19" s="147"/>
      <c r="U19" s="25">
        <f t="shared" si="2"/>
        <v>0</v>
      </c>
      <c r="V19" s="191"/>
      <c r="W19" s="37">
        <f t="shared" si="5"/>
        <v>0</v>
      </c>
      <c r="X19" s="20">
        <f t="shared" si="4"/>
        <v>0</v>
      </c>
      <c r="Y19" s="21">
        <f>IF(X19&gt;=Stammdaten!$G$3,1,IF(X19&gt;=Stammdaten!$G$4,2,IF(X19&gt;=Stammdaten!$G$5,3,IF(X19&gt;=Stammdaten!$G$6,4,5))))</f>
        <v>5</v>
      </c>
      <c r="Z19" s="194"/>
      <c r="AA19" s="5"/>
    </row>
    <row r="20" spans="1:27" s="6" customFormat="1" ht="15" customHeight="1" x14ac:dyDescent="0.25">
      <c r="A20" s="4" t="str">
        <f>Stammdaten!C20&amp;" "&amp;Stammdaten!D20</f>
        <v>15 Schülername 15</v>
      </c>
      <c r="B20" s="146"/>
      <c r="C20" s="181"/>
      <c r="D20" s="34">
        <f t="shared" si="3"/>
        <v>0</v>
      </c>
      <c r="E20" s="180"/>
      <c r="F20" s="185"/>
      <c r="G20" s="34">
        <f t="shared" si="0"/>
        <v>0</v>
      </c>
      <c r="H20" s="180"/>
      <c r="I20" s="147"/>
      <c r="J20" s="147"/>
      <c r="K20" s="147"/>
      <c r="L20" s="181"/>
      <c r="M20" s="183"/>
      <c r="N20" s="147"/>
      <c r="O20" s="181"/>
      <c r="P20" s="34">
        <f t="shared" si="1"/>
        <v>0</v>
      </c>
      <c r="Q20" s="146"/>
      <c r="R20" s="147"/>
      <c r="S20" s="147"/>
      <c r="T20" s="147"/>
      <c r="U20" s="25">
        <f t="shared" si="2"/>
        <v>0</v>
      </c>
      <c r="V20" s="191"/>
      <c r="W20" s="37">
        <f t="shared" si="5"/>
        <v>0</v>
      </c>
      <c r="X20" s="20">
        <f t="shared" si="4"/>
        <v>0</v>
      </c>
      <c r="Y20" s="21">
        <f>IF(X20&gt;=Stammdaten!$G$3,1,IF(X20&gt;=Stammdaten!$G$4,2,IF(X20&gt;=Stammdaten!$G$5,3,IF(X20&gt;=Stammdaten!$G$6,4,5))))</f>
        <v>5</v>
      </c>
      <c r="Z20" s="194"/>
      <c r="AA20" s="5"/>
    </row>
    <row r="21" spans="1:27" s="6" customFormat="1" ht="15" customHeight="1" x14ac:dyDescent="0.25">
      <c r="A21" s="4" t="str">
        <f>Stammdaten!C21&amp;" "&amp;Stammdaten!D21</f>
        <v>16 Schülername 16</v>
      </c>
      <c r="B21" s="146"/>
      <c r="C21" s="181"/>
      <c r="D21" s="34">
        <f t="shared" si="3"/>
        <v>0</v>
      </c>
      <c r="E21" s="180"/>
      <c r="F21" s="185"/>
      <c r="G21" s="34">
        <f t="shared" si="0"/>
        <v>0</v>
      </c>
      <c r="H21" s="180"/>
      <c r="I21" s="147"/>
      <c r="J21" s="147"/>
      <c r="K21" s="147"/>
      <c r="L21" s="181"/>
      <c r="M21" s="183"/>
      <c r="N21" s="147"/>
      <c r="O21" s="181"/>
      <c r="P21" s="34">
        <f t="shared" si="1"/>
        <v>0</v>
      </c>
      <c r="Q21" s="146"/>
      <c r="R21" s="147"/>
      <c r="S21" s="147"/>
      <c r="T21" s="147"/>
      <c r="U21" s="25">
        <f t="shared" si="2"/>
        <v>0</v>
      </c>
      <c r="V21" s="191"/>
      <c r="W21" s="37">
        <f t="shared" si="5"/>
        <v>0</v>
      </c>
      <c r="X21" s="20">
        <f t="shared" si="4"/>
        <v>0</v>
      </c>
      <c r="Y21" s="21">
        <f>IF(X21&gt;=Stammdaten!$G$3,1,IF(X21&gt;=Stammdaten!$G$4,2,IF(X21&gt;=Stammdaten!$G$5,3,IF(X21&gt;=Stammdaten!$G$6,4,5))))</f>
        <v>5</v>
      </c>
      <c r="Z21" s="194"/>
      <c r="AA21" s="5"/>
    </row>
    <row r="22" spans="1:27" s="6" customFormat="1" ht="15" customHeight="1" x14ac:dyDescent="0.25">
      <c r="A22" s="4" t="str">
        <f>Stammdaten!C22&amp;" "&amp;Stammdaten!D22</f>
        <v>17 Schülername 17</v>
      </c>
      <c r="B22" s="146"/>
      <c r="C22" s="181"/>
      <c r="D22" s="34">
        <f t="shared" si="3"/>
        <v>0</v>
      </c>
      <c r="E22" s="180"/>
      <c r="F22" s="185"/>
      <c r="G22" s="34">
        <f t="shared" si="0"/>
        <v>0</v>
      </c>
      <c r="H22" s="180"/>
      <c r="I22" s="147"/>
      <c r="J22" s="147"/>
      <c r="K22" s="147"/>
      <c r="L22" s="181"/>
      <c r="M22" s="183"/>
      <c r="N22" s="147"/>
      <c r="O22" s="181"/>
      <c r="P22" s="34">
        <f t="shared" si="1"/>
        <v>0</v>
      </c>
      <c r="Q22" s="146"/>
      <c r="R22" s="147"/>
      <c r="S22" s="147"/>
      <c r="T22" s="147"/>
      <c r="U22" s="25">
        <f t="shared" si="2"/>
        <v>0</v>
      </c>
      <c r="V22" s="191"/>
      <c r="W22" s="37">
        <f t="shared" si="5"/>
        <v>0</v>
      </c>
      <c r="X22" s="20">
        <f t="shared" si="4"/>
        <v>0</v>
      </c>
      <c r="Y22" s="21">
        <f>IF(X22&gt;=Stammdaten!$G$3,1,IF(X22&gt;=Stammdaten!$G$4,2,IF(X22&gt;=Stammdaten!$G$5,3,IF(X22&gt;=Stammdaten!$G$6,4,5))))</f>
        <v>5</v>
      </c>
      <c r="Z22" s="194"/>
      <c r="AA22" s="5"/>
    </row>
    <row r="23" spans="1:27" s="6" customFormat="1" ht="15" customHeight="1" x14ac:dyDescent="0.25">
      <c r="A23" s="4" t="str">
        <f>Stammdaten!C23&amp;" "&amp;Stammdaten!D23</f>
        <v>18 Schülername 18</v>
      </c>
      <c r="B23" s="146"/>
      <c r="C23" s="181"/>
      <c r="D23" s="34">
        <f t="shared" si="3"/>
        <v>0</v>
      </c>
      <c r="E23" s="180"/>
      <c r="F23" s="185"/>
      <c r="G23" s="34">
        <f t="shared" si="0"/>
        <v>0</v>
      </c>
      <c r="H23" s="180"/>
      <c r="I23" s="147"/>
      <c r="J23" s="147"/>
      <c r="K23" s="147"/>
      <c r="L23" s="181"/>
      <c r="M23" s="183"/>
      <c r="N23" s="147"/>
      <c r="O23" s="181"/>
      <c r="P23" s="34">
        <f t="shared" si="1"/>
        <v>0</v>
      </c>
      <c r="Q23" s="146"/>
      <c r="R23" s="147"/>
      <c r="S23" s="147"/>
      <c r="T23" s="147"/>
      <c r="U23" s="25">
        <f t="shared" si="2"/>
        <v>0</v>
      </c>
      <c r="V23" s="191"/>
      <c r="W23" s="37">
        <f t="shared" si="5"/>
        <v>0</v>
      </c>
      <c r="X23" s="20">
        <f t="shared" si="4"/>
        <v>0</v>
      </c>
      <c r="Y23" s="21">
        <f>IF(X23&gt;=Stammdaten!$G$3,1,IF(X23&gt;=Stammdaten!$G$4,2,IF(X23&gt;=Stammdaten!$G$5,3,IF(X23&gt;=Stammdaten!$G$6,4,5))))</f>
        <v>5</v>
      </c>
      <c r="Z23" s="194"/>
      <c r="AA23" s="5"/>
    </row>
    <row r="24" spans="1:27" s="6" customFormat="1" ht="15" customHeight="1" x14ac:dyDescent="0.25">
      <c r="A24" s="4" t="str">
        <f>Stammdaten!C24&amp;" "&amp;Stammdaten!D24</f>
        <v>19 Schülername 19</v>
      </c>
      <c r="B24" s="146"/>
      <c r="C24" s="181"/>
      <c r="D24" s="34">
        <f t="shared" si="3"/>
        <v>0</v>
      </c>
      <c r="E24" s="180"/>
      <c r="F24" s="185"/>
      <c r="G24" s="34">
        <f t="shared" si="0"/>
        <v>0</v>
      </c>
      <c r="H24" s="180"/>
      <c r="I24" s="147"/>
      <c r="J24" s="147"/>
      <c r="K24" s="147"/>
      <c r="L24" s="181"/>
      <c r="M24" s="183"/>
      <c r="N24" s="147"/>
      <c r="O24" s="181"/>
      <c r="P24" s="34">
        <f t="shared" si="1"/>
        <v>0</v>
      </c>
      <c r="Q24" s="146"/>
      <c r="R24" s="147"/>
      <c r="S24" s="147"/>
      <c r="T24" s="147"/>
      <c r="U24" s="25">
        <f t="shared" si="2"/>
        <v>0</v>
      </c>
      <c r="V24" s="191"/>
      <c r="W24" s="37">
        <f t="shared" si="5"/>
        <v>0</v>
      </c>
      <c r="X24" s="20">
        <f t="shared" si="4"/>
        <v>0</v>
      </c>
      <c r="Y24" s="21">
        <f>IF(X24&gt;=Stammdaten!$G$3,1,IF(X24&gt;=Stammdaten!$G$4,2,IF(X24&gt;=Stammdaten!$G$5,3,IF(X24&gt;=Stammdaten!$G$6,4,5))))</f>
        <v>5</v>
      </c>
      <c r="Z24" s="194"/>
      <c r="AA24" s="5"/>
    </row>
    <row r="25" spans="1:27" s="6" customFormat="1" ht="15" customHeight="1" x14ac:dyDescent="0.25">
      <c r="A25" s="4" t="str">
        <f>Stammdaten!C25&amp;" "&amp;Stammdaten!D25</f>
        <v>20 Schülername 20</v>
      </c>
      <c r="B25" s="146"/>
      <c r="C25" s="181"/>
      <c r="D25" s="34">
        <f t="shared" si="3"/>
        <v>0</v>
      </c>
      <c r="E25" s="180"/>
      <c r="F25" s="185"/>
      <c r="G25" s="34">
        <f t="shared" si="0"/>
        <v>0</v>
      </c>
      <c r="H25" s="180"/>
      <c r="I25" s="147"/>
      <c r="J25" s="147"/>
      <c r="K25" s="147"/>
      <c r="L25" s="181"/>
      <c r="M25" s="183"/>
      <c r="N25" s="147"/>
      <c r="O25" s="181"/>
      <c r="P25" s="34">
        <f t="shared" si="1"/>
        <v>0</v>
      </c>
      <c r="Q25" s="146"/>
      <c r="R25" s="147"/>
      <c r="S25" s="147"/>
      <c r="T25" s="147"/>
      <c r="U25" s="25">
        <f t="shared" si="2"/>
        <v>0</v>
      </c>
      <c r="V25" s="191"/>
      <c r="W25" s="37">
        <f t="shared" si="5"/>
        <v>0</v>
      </c>
      <c r="X25" s="20">
        <f t="shared" si="4"/>
        <v>0</v>
      </c>
      <c r="Y25" s="21">
        <f>IF(X25&gt;=Stammdaten!$G$3,1,IF(X25&gt;=Stammdaten!$G$4,2,IF(X25&gt;=Stammdaten!$G$5,3,IF(X25&gt;=Stammdaten!$G$6,4,5))))</f>
        <v>5</v>
      </c>
      <c r="Z25" s="194"/>
      <c r="AA25" s="5"/>
    </row>
    <row r="26" spans="1:27" s="6" customFormat="1" ht="15" customHeight="1" x14ac:dyDescent="0.25">
      <c r="A26" s="4" t="str">
        <f>Stammdaten!C26&amp;" "&amp;Stammdaten!D26</f>
        <v>21 Schülername 21</v>
      </c>
      <c r="B26" s="146"/>
      <c r="C26" s="181"/>
      <c r="D26" s="34">
        <f t="shared" si="3"/>
        <v>0</v>
      </c>
      <c r="E26" s="180"/>
      <c r="F26" s="185"/>
      <c r="G26" s="34">
        <f t="shared" si="0"/>
        <v>0</v>
      </c>
      <c r="H26" s="180"/>
      <c r="I26" s="147"/>
      <c r="J26" s="147"/>
      <c r="K26" s="147"/>
      <c r="L26" s="181"/>
      <c r="M26" s="183"/>
      <c r="N26" s="147"/>
      <c r="O26" s="181"/>
      <c r="P26" s="34">
        <f t="shared" si="1"/>
        <v>0</v>
      </c>
      <c r="Q26" s="146"/>
      <c r="R26" s="147"/>
      <c r="S26" s="147"/>
      <c r="T26" s="147"/>
      <c r="U26" s="25">
        <f t="shared" si="2"/>
        <v>0</v>
      </c>
      <c r="V26" s="191"/>
      <c r="W26" s="37">
        <f t="shared" si="5"/>
        <v>0</v>
      </c>
      <c r="X26" s="20">
        <f t="shared" si="4"/>
        <v>0</v>
      </c>
      <c r="Y26" s="21">
        <f>IF(X26&gt;=Stammdaten!$G$3,1,IF(X26&gt;=Stammdaten!$G$4,2,IF(X26&gt;=Stammdaten!$G$5,3,IF(X26&gt;=Stammdaten!$G$6,4,5))))</f>
        <v>5</v>
      </c>
      <c r="Z26" s="194"/>
      <c r="AA26" s="5"/>
    </row>
    <row r="27" spans="1:27" s="6" customFormat="1" ht="15" customHeight="1" x14ac:dyDescent="0.25">
      <c r="A27" s="4" t="str">
        <f>Stammdaten!C27&amp;" "&amp;Stammdaten!D27</f>
        <v>22 Schülername 22</v>
      </c>
      <c r="B27" s="146"/>
      <c r="C27" s="181"/>
      <c r="D27" s="34">
        <f t="shared" si="3"/>
        <v>0</v>
      </c>
      <c r="E27" s="180"/>
      <c r="F27" s="185"/>
      <c r="G27" s="34">
        <f t="shared" si="0"/>
        <v>0</v>
      </c>
      <c r="H27" s="180"/>
      <c r="I27" s="147"/>
      <c r="J27" s="147"/>
      <c r="K27" s="147"/>
      <c r="L27" s="181"/>
      <c r="M27" s="183"/>
      <c r="N27" s="147"/>
      <c r="O27" s="181"/>
      <c r="P27" s="34">
        <f t="shared" si="1"/>
        <v>0</v>
      </c>
      <c r="Q27" s="146"/>
      <c r="R27" s="147"/>
      <c r="S27" s="147"/>
      <c r="T27" s="147"/>
      <c r="U27" s="25">
        <f t="shared" si="2"/>
        <v>0</v>
      </c>
      <c r="V27" s="191"/>
      <c r="W27" s="37">
        <f t="shared" si="5"/>
        <v>0</v>
      </c>
      <c r="X27" s="20">
        <f t="shared" si="4"/>
        <v>0</v>
      </c>
      <c r="Y27" s="21">
        <f>IF(X27&gt;=Stammdaten!$G$3,1,IF(X27&gt;=Stammdaten!$G$4,2,IF(X27&gt;=Stammdaten!$G$5,3,IF(X27&gt;=Stammdaten!$G$6,4,5))))</f>
        <v>5</v>
      </c>
      <c r="Z27" s="194"/>
      <c r="AA27" s="5"/>
    </row>
    <row r="28" spans="1:27" s="6" customFormat="1" ht="15" customHeight="1" x14ac:dyDescent="0.25">
      <c r="A28" s="4" t="str">
        <f>Stammdaten!C28&amp;" "&amp;Stammdaten!D28</f>
        <v>23 Schülername 23</v>
      </c>
      <c r="B28" s="146"/>
      <c r="C28" s="181"/>
      <c r="D28" s="34">
        <f t="shared" si="3"/>
        <v>0</v>
      </c>
      <c r="E28" s="180"/>
      <c r="F28" s="185"/>
      <c r="G28" s="34">
        <f t="shared" si="0"/>
        <v>0</v>
      </c>
      <c r="H28" s="180"/>
      <c r="I28" s="147"/>
      <c r="J28" s="147"/>
      <c r="K28" s="147"/>
      <c r="L28" s="181"/>
      <c r="M28" s="183"/>
      <c r="N28" s="147"/>
      <c r="O28" s="181"/>
      <c r="P28" s="34">
        <f t="shared" si="1"/>
        <v>0</v>
      </c>
      <c r="Q28" s="146"/>
      <c r="R28" s="147"/>
      <c r="S28" s="147"/>
      <c r="T28" s="147"/>
      <c r="U28" s="25">
        <f t="shared" si="2"/>
        <v>0</v>
      </c>
      <c r="V28" s="191"/>
      <c r="W28" s="37">
        <f t="shared" si="5"/>
        <v>0</v>
      </c>
      <c r="X28" s="20">
        <f t="shared" si="4"/>
        <v>0</v>
      </c>
      <c r="Y28" s="21">
        <f>IF(X28&gt;=Stammdaten!$G$3,1,IF(X28&gt;=Stammdaten!$G$4,2,IF(X28&gt;=Stammdaten!$G$5,3,IF(X28&gt;=Stammdaten!$G$6,4,5))))</f>
        <v>5</v>
      </c>
      <c r="Z28" s="194"/>
      <c r="AA28" s="5"/>
    </row>
    <row r="29" spans="1:27" s="6" customFormat="1" ht="15" customHeight="1" x14ac:dyDescent="0.25">
      <c r="A29" s="4" t="str">
        <f>Stammdaten!C29&amp;" "&amp;Stammdaten!D29</f>
        <v>24 Schülername 24</v>
      </c>
      <c r="B29" s="146"/>
      <c r="C29" s="181"/>
      <c r="D29" s="34">
        <f t="shared" si="3"/>
        <v>0</v>
      </c>
      <c r="E29" s="180"/>
      <c r="F29" s="185"/>
      <c r="G29" s="34">
        <f t="shared" si="0"/>
        <v>0</v>
      </c>
      <c r="H29" s="180"/>
      <c r="I29" s="147"/>
      <c r="J29" s="147"/>
      <c r="K29" s="147"/>
      <c r="L29" s="181"/>
      <c r="M29" s="183"/>
      <c r="N29" s="147"/>
      <c r="O29" s="181"/>
      <c r="P29" s="34">
        <f t="shared" si="1"/>
        <v>0</v>
      </c>
      <c r="Q29" s="146"/>
      <c r="R29" s="147"/>
      <c r="S29" s="147"/>
      <c r="T29" s="147"/>
      <c r="U29" s="25">
        <f t="shared" si="2"/>
        <v>0</v>
      </c>
      <c r="V29" s="191"/>
      <c r="W29" s="37">
        <f t="shared" si="5"/>
        <v>0</v>
      </c>
      <c r="X29" s="20">
        <f t="shared" si="4"/>
        <v>0</v>
      </c>
      <c r="Y29" s="21">
        <f>IF(X29&gt;=Stammdaten!$G$3,1,IF(X29&gt;=Stammdaten!$G$4,2,IF(X29&gt;=Stammdaten!$G$5,3,IF(X29&gt;=Stammdaten!$G$6,4,5))))</f>
        <v>5</v>
      </c>
      <c r="Z29" s="194"/>
      <c r="AA29" s="5"/>
    </row>
    <row r="30" spans="1:27" s="6" customFormat="1" ht="15" customHeight="1" x14ac:dyDescent="0.25">
      <c r="A30" s="4" t="str">
        <f>Stammdaten!C30&amp;" "&amp;Stammdaten!D30</f>
        <v>25 Schülername 25</v>
      </c>
      <c r="B30" s="146"/>
      <c r="C30" s="181"/>
      <c r="D30" s="34">
        <f t="shared" si="3"/>
        <v>0</v>
      </c>
      <c r="E30" s="180"/>
      <c r="F30" s="185"/>
      <c r="G30" s="34">
        <f t="shared" si="0"/>
        <v>0</v>
      </c>
      <c r="H30" s="180"/>
      <c r="I30" s="147"/>
      <c r="J30" s="147"/>
      <c r="K30" s="147"/>
      <c r="L30" s="181"/>
      <c r="M30" s="183"/>
      <c r="N30" s="147"/>
      <c r="O30" s="181"/>
      <c r="P30" s="34">
        <f t="shared" si="1"/>
        <v>0</v>
      </c>
      <c r="Q30" s="146"/>
      <c r="R30" s="147"/>
      <c r="S30" s="147"/>
      <c r="T30" s="147"/>
      <c r="U30" s="25">
        <f t="shared" si="2"/>
        <v>0</v>
      </c>
      <c r="V30" s="191"/>
      <c r="W30" s="37">
        <f t="shared" si="5"/>
        <v>0</v>
      </c>
      <c r="X30" s="20">
        <f t="shared" si="4"/>
        <v>0</v>
      </c>
      <c r="Y30" s="21">
        <f>IF(X30&gt;=Stammdaten!$G$3,1,IF(X30&gt;=Stammdaten!$G$4,2,IF(X30&gt;=Stammdaten!$G$5,3,IF(X30&gt;=Stammdaten!$G$6,4,5))))</f>
        <v>5</v>
      </c>
      <c r="Z30" s="194"/>
      <c r="AA30" s="5"/>
    </row>
    <row r="31" spans="1:27" s="6" customFormat="1" ht="15" customHeight="1" x14ac:dyDescent="0.25">
      <c r="A31" s="4" t="str">
        <f>Stammdaten!C31&amp;" "&amp;Stammdaten!D31</f>
        <v>26 Schülername 26</v>
      </c>
      <c r="B31" s="146"/>
      <c r="C31" s="181"/>
      <c r="D31" s="34">
        <f t="shared" si="3"/>
        <v>0</v>
      </c>
      <c r="E31" s="180"/>
      <c r="F31" s="185"/>
      <c r="G31" s="34">
        <f t="shared" si="0"/>
        <v>0</v>
      </c>
      <c r="H31" s="180"/>
      <c r="I31" s="147"/>
      <c r="J31" s="147"/>
      <c r="K31" s="147"/>
      <c r="L31" s="181"/>
      <c r="M31" s="183"/>
      <c r="N31" s="147"/>
      <c r="O31" s="181"/>
      <c r="P31" s="34">
        <f t="shared" si="1"/>
        <v>0</v>
      </c>
      <c r="Q31" s="146"/>
      <c r="R31" s="147"/>
      <c r="S31" s="147"/>
      <c r="T31" s="147"/>
      <c r="U31" s="25">
        <f t="shared" si="2"/>
        <v>0</v>
      </c>
      <c r="V31" s="191"/>
      <c r="W31" s="37">
        <f t="shared" si="5"/>
        <v>0</v>
      </c>
      <c r="X31" s="20">
        <f t="shared" si="4"/>
        <v>0</v>
      </c>
      <c r="Y31" s="21">
        <f>IF(X31&gt;=Stammdaten!$G$3,1,IF(X31&gt;=Stammdaten!$G$4,2,IF(X31&gt;=Stammdaten!$G$5,3,IF(X31&gt;=Stammdaten!$G$6,4,5))))</f>
        <v>5</v>
      </c>
      <c r="Z31" s="194"/>
      <c r="AA31" s="5"/>
    </row>
    <row r="32" spans="1:27" s="6" customFormat="1" ht="15" customHeight="1" x14ac:dyDescent="0.25">
      <c r="A32" s="4" t="str">
        <f>Stammdaten!C32&amp;" "&amp;Stammdaten!D32</f>
        <v>27 Schülername 27</v>
      </c>
      <c r="B32" s="146"/>
      <c r="C32" s="181"/>
      <c r="D32" s="34">
        <f t="shared" si="3"/>
        <v>0</v>
      </c>
      <c r="E32" s="180"/>
      <c r="F32" s="185"/>
      <c r="G32" s="34">
        <f t="shared" si="0"/>
        <v>0</v>
      </c>
      <c r="H32" s="180"/>
      <c r="I32" s="147"/>
      <c r="J32" s="147"/>
      <c r="K32" s="147"/>
      <c r="L32" s="181"/>
      <c r="M32" s="183"/>
      <c r="N32" s="147"/>
      <c r="O32" s="181"/>
      <c r="P32" s="34">
        <f t="shared" si="1"/>
        <v>0</v>
      </c>
      <c r="Q32" s="146"/>
      <c r="R32" s="147"/>
      <c r="S32" s="147"/>
      <c r="T32" s="147"/>
      <c r="U32" s="25">
        <f t="shared" si="2"/>
        <v>0</v>
      </c>
      <c r="V32" s="191"/>
      <c r="W32" s="37">
        <f t="shared" si="5"/>
        <v>0</v>
      </c>
      <c r="X32" s="20">
        <f t="shared" si="4"/>
        <v>0</v>
      </c>
      <c r="Y32" s="21">
        <f>IF(X32&gt;=Stammdaten!$G$3,1,IF(X32&gt;=Stammdaten!$G$4,2,IF(X32&gt;=Stammdaten!$G$5,3,IF(X32&gt;=Stammdaten!$G$6,4,5))))</f>
        <v>5</v>
      </c>
      <c r="Z32" s="194"/>
      <c r="AA32" s="5"/>
    </row>
    <row r="33" spans="1:27" s="6" customFormat="1" ht="15" customHeight="1" x14ac:dyDescent="0.25">
      <c r="A33" s="4" t="str">
        <f>Stammdaten!C33&amp;" "&amp;Stammdaten!D33</f>
        <v>28 Schülername 28</v>
      </c>
      <c r="B33" s="146"/>
      <c r="C33" s="181"/>
      <c r="D33" s="34">
        <f t="shared" si="3"/>
        <v>0</v>
      </c>
      <c r="E33" s="180"/>
      <c r="F33" s="185"/>
      <c r="G33" s="34">
        <f t="shared" si="0"/>
        <v>0</v>
      </c>
      <c r="H33" s="180"/>
      <c r="I33" s="147"/>
      <c r="J33" s="147"/>
      <c r="K33" s="147"/>
      <c r="L33" s="181"/>
      <c r="M33" s="183"/>
      <c r="N33" s="147"/>
      <c r="O33" s="181"/>
      <c r="P33" s="34">
        <f t="shared" si="1"/>
        <v>0</v>
      </c>
      <c r="Q33" s="146"/>
      <c r="R33" s="147"/>
      <c r="S33" s="147"/>
      <c r="T33" s="147"/>
      <c r="U33" s="25">
        <f t="shared" si="2"/>
        <v>0</v>
      </c>
      <c r="V33" s="191"/>
      <c r="W33" s="37">
        <f t="shared" si="5"/>
        <v>0</v>
      </c>
      <c r="X33" s="20">
        <f t="shared" si="4"/>
        <v>0</v>
      </c>
      <c r="Y33" s="21">
        <f>IF(X33&gt;=Stammdaten!$G$3,1,IF(X33&gt;=Stammdaten!$G$4,2,IF(X33&gt;=Stammdaten!$G$5,3,IF(X33&gt;=Stammdaten!$G$6,4,5))))</f>
        <v>5</v>
      </c>
      <c r="Z33" s="194"/>
      <c r="AA33" s="5"/>
    </row>
    <row r="34" spans="1:27" s="6" customFormat="1" ht="15" customHeight="1" x14ac:dyDescent="0.25">
      <c r="A34" s="4" t="str">
        <f>Stammdaten!C34&amp;" "&amp;Stammdaten!D34</f>
        <v>29 Schülername 29</v>
      </c>
      <c r="B34" s="146"/>
      <c r="C34" s="181"/>
      <c r="D34" s="34">
        <f t="shared" si="3"/>
        <v>0</v>
      </c>
      <c r="E34" s="180"/>
      <c r="F34" s="185"/>
      <c r="G34" s="34">
        <f t="shared" si="0"/>
        <v>0</v>
      </c>
      <c r="H34" s="180"/>
      <c r="I34" s="147"/>
      <c r="J34" s="147"/>
      <c r="K34" s="147"/>
      <c r="L34" s="181"/>
      <c r="M34" s="183"/>
      <c r="N34" s="147"/>
      <c r="O34" s="181"/>
      <c r="P34" s="34">
        <f t="shared" si="1"/>
        <v>0</v>
      </c>
      <c r="Q34" s="146"/>
      <c r="R34" s="147"/>
      <c r="S34" s="147"/>
      <c r="T34" s="147"/>
      <c r="U34" s="25">
        <f t="shared" si="2"/>
        <v>0</v>
      </c>
      <c r="V34" s="191"/>
      <c r="W34" s="37">
        <f t="shared" si="5"/>
        <v>0</v>
      </c>
      <c r="X34" s="20">
        <f t="shared" si="4"/>
        <v>0</v>
      </c>
      <c r="Y34" s="21">
        <f>IF(X34&gt;=Stammdaten!$G$3,1,IF(X34&gt;=Stammdaten!$G$4,2,IF(X34&gt;=Stammdaten!$G$5,3,IF(X34&gt;=Stammdaten!$G$6,4,5))))</f>
        <v>5</v>
      </c>
      <c r="Z34" s="194"/>
      <c r="AA34" s="5"/>
    </row>
    <row r="35" spans="1:27" s="6" customFormat="1" ht="15" customHeight="1" x14ac:dyDescent="0.25">
      <c r="A35" s="4" t="str">
        <f>Stammdaten!C35&amp;" "&amp;Stammdaten!D35</f>
        <v>30 Schülername 30</v>
      </c>
      <c r="B35" s="146"/>
      <c r="C35" s="181"/>
      <c r="D35" s="34">
        <f t="shared" si="3"/>
        <v>0</v>
      </c>
      <c r="E35" s="180"/>
      <c r="F35" s="185"/>
      <c r="G35" s="34">
        <f t="shared" si="0"/>
        <v>0</v>
      </c>
      <c r="H35" s="180"/>
      <c r="I35" s="147"/>
      <c r="J35" s="147"/>
      <c r="K35" s="147"/>
      <c r="L35" s="181"/>
      <c r="M35" s="183"/>
      <c r="N35" s="147"/>
      <c r="O35" s="181"/>
      <c r="P35" s="34">
        <f t="shared" si="1"/>
        <v>0</v>
      </c>
      <c r="Q35" s="146"/>
      <c r="R35" s="147"/>
      <c r="S35" s="147"/>
      <c r="T35" s="147"/>
      <c r="U35" s="25">
        <f t="shared" si="2"/>
        <v>0</v>
      </c>
      <c r="V35" s="191"/>
      <c r="W35" s="37">
        <f t="shared" si="5"/>
        <v>0</v>
      </c>
      <c r="X35" s="20">
        <f t="shared" si="4"/>
        <v>0</v>
      </c>
      <c r="Y35" s="21">
        <f>IF(X35&gt;=Stammdaten!$G$3,1,IF(X35&gt;=Stammdaten!$G$4,2,IF(X35&gt;=Stammdaten!$G$5,3,IF(X35&gt;=Stammdaten!$G$6,4,5))))</f>
        <v>5</v>
      </c>
      <c r="Z35" s="194"/>
      <c r="AA35" s="5"/>
    </row>
    <row r="36" spans="1:27" s="6" customFormat="1" ht="15" customHeight="1" x14ac:dyDescent="0.25">
      <c r="A36" s="4" t="str">
        <f>Stammdaten!C36&amp;" "&amp;Stammdaten!D36</f>
        <v>31 Schülername 31</v>
      </c>
      <c r="B36" s="146"/>
      <c r="C36" s="181"/>
      <c r="D36" s="34">
        <f t="shared" si="3"/>
        <v>0</v>
      </c>
      <c r="E36" s="180"/>
      <c r="F36" s="185"/>
      <c r="G36" s="34">
        <f t="shared" si="0"/>
        <v>0</v>
      </c>
      <c r="H36" s="180"/>
      <c r="I36" s="147"/>
      <c r="J36" s="147"/>
      <c r="K36" s="147"/>
      <c r="L36" s="181"/>
      <c r="M36" s="183"/>
      <c r="N36" s="147"/>
      <c r="O36" s="181"/>
      <c r="P36" s="34">
        <f t="shared" si="1"/>
        <v>0</v>
      </c>
      <c r="Q36" s="146"/>
      <c r="R36" s="147"/>
      <c r="S36" s="147"/>
      <c r="T36" s="147"/>
      <c r="U36" s="25">
        <f t="shared" si="2"/>
        <v>0</v>
      </c>
      <c r="V36" s="191"/>
      <c r="W36" s="37">
        <f t="shared" si="5"/>
        <v>0</v>
      </c>
      <c r="X36" s="20">
        <f t="shared" si="4"/>
        <v>0</v>
      </c>
      <c r="Y36" s="21">
        <f>IF(X36&gt;=Stammdaten!$G$3,1,IF(X36&gt;=Stammdaten!$G$4,2,IF(X36&gt;=Stammdaten!$G$5,3,IF(X36&gt;=Stammdaten!$G$6,4,5))))</f>
        <v>5</v>
      </c>
      <c r="Z36" s="194"/>
      <c r="AA36" s="5"/>
    </row>
    <row r="37" spans="1:27" s="6" customFormat="1" ht="15" customHeight="1" x14ac:dyDescent="0.25">
      <c r="A37" s="4" t="str">
        <f>Stammdaten!C37&amp;" "&amp;Stammdaten!D37</f>
        <v>32 Schülername 32</v>
      </c>
      <c r="B37" s="146"/>
      <c r="C37" s="181"/>
      <c r="D37" s="34">
        <f t="shared" si="3"/>
        <v>0</v>
      </c>
      <c r="E37" s="180"/>
      <c r="F37" s="185"/>
      <c r="G37" s="34">
        <f t="shared" si="0"/>
        <v>0</v>
      </c>
      <c r="H37" s="180"/>
      <c r="I37" s="147"/>
      <c r="J37" s="147"/>
      <c r="K37" s="147"/>
      <c r="L37" s="181"/>
      <c r="M37" s="183"/>
      <c r="N37" s="147"/>
      <c r="O37" s="181"/>
      <c r="P37" s="34">
        <f t="shared" si="1"/>
        <v>0</v>
      </c>
      <c r="Q37" s="146"/>
      <c r="R37" s="147"/>
      <c r="S37" s="147"/>
      <c r="T37" s="147"/>
      <c r="U37" s="25">
        <f t="shared" si="2"/>
        <v>0</v>
      </c>
      <c r="V37" s="191"/>
      <c r="W37" s="37">
        <f t="shared" si="5"/>
        <v>0</v>
      </c>
      <c r="X37" s="20">
        <f t="shared" si="4"/>
        <v>0</v>
      </c>
      <c r="Y37" s="21">
        <f>IF(X37&gt;=Stammdaten!$G$3,1,IF(X37&gt;=Stammdaten!$G$4,2,IF(X37&gt;=Stammdaten!$G$5,3,IF(X37&gt;=Stammdaten!$G$6,4,5))))</f>
        <v>5</v>
      </c>
      <c r="Z37" s="194"/>
      <c r="AA37" s="5"/>
    </row>
    <row r="38" spans="1:27" s="6" customFormat="1" ht="15" customHeight="1" x14ac:dyDescent="0.25">
      <c r="A38" s="4" t="str">
        <f>Stammdaten!C38&amp;" "&amp;Stammdaten!D38</f>
        <v>33 Schülername 33</v>
      </c>
      <c r="B38" s="146"/>
      <c r="C38" s="181"/>
      <c r="D38" s="34">
        <f t="shared" si="3"/>
        <v>0</v>
      </c>
      <c r="E38" s="180"/>
      <c r="F38" s="185"/>
      <c r="G38" s="34">
        <f t="shared" si="0"/>
        <v>0</v>
      </c>
      <c r="H38" s="180"/>
      <c r="I38" s="147"/>
      <c r="J38" s="147"/>
      <c r="K38" s="147"/>
      <c r="L38" s="181"/>
      <c r="M38" s="183"/>
      <c r="N38" s="147"/>
      <c r="O38" s="181"/>
      <c r="P38" s="34">
        <f t="shared" si="1"/>
        <v>0</v>
      </c>
      <c r="Q38" s="146"/>
      <c r="R38" s="147"/>
      <c r="S38" s="147"/>
      <c r="T38" s="147"/>
      <c r="U38" s="25">
        <f t="shared" si="2"/>
        <v>0</v>
      </c>
      <c r="V38" s="191"/>
      <c r="W38" s="37">
        <f t="shared" si="5"/>
        <v>0</v>
      </c>
      <c r="X38" s="20">
        <f t="shared" si="4"/>
        <v>0</v>
      </c>
      <c r="Y38" s="21">
        <f>IF(X38&gt;=Stammdaten!$G$3,1,IF(X38&gt;=Stammdaten!$G$4,2,IF(X38&gt;=Stammdaten!$G$5,3,IF(X38&gt;=Stammdaten!$G$6,4,5))))</f>
        <v>5</v>
      </c>
      <c r="Z38" s="194"/>
      <c r="AA38" s="5"/>
    </row>
    <row r="39" spans="1:27" s="6" customFormat="1" ht="15" customHeight="1" x14ac:dyDescent="0.25">
      <c r="A39" s="4" t="str">
        <f>Stammdaten!C39&amp;" "&amp;Stammdaten!D39</f>
        <v>34 Schülername 34</v>
      </c>
      <c r="B39" s="146"/>
      <c r="C39" s="181"/>
      <c r="D39" s="34">
        <f t="shared" si="3"/>
        <v>0</v>
      </c>
      <c r="E39" s="180"/>
      <c r="F39" s="185"/>
      <c r="G39" s="34">
        <f t="shared" si="0"/>
        <v>0</v>
      </c>
      <c r="H39" s="180"/>
      <c r="I39" s="147"/>
      <c r="J39" s="147"/>
      <c r="K39" s="147"/>
      <c r="L39" s="181"/>
      <c r="M39" s="183"/>
      <c r="N39" s="147"/>
      <c r="O39" s="181"/>
      <c r="P39" s="34">
        <f t="shared" si="1"/>
        <v>0</v>
      </c>
      <c r="Q39" s="146"/>
      <c r="R39" s="147"/>
      <c r="S39" s="147"/>
      <c r="T39" s="147"/>
      <c r="U39" s="25">
        <f t="shared" si="2"/>
        <v>0</v>
      </c>
      <c r="V39" s="191"/>
      <c r="W39" s="37">
        <f t="shared" si="5"/>
        <v>0</v>
      </c>
      <c r="X39" s="20">
        <f t="shared" si="4"/>
        <v>0</v>
      </c>
      <c r="Y39" s="21">
        <f>IF(X39&gt;=Stammdaten!$G$3,1,IF(X39&gt;=Stammdaten!$G$4,2,IF(X39&gt;=Stammdaten!$G$5,3,IF(X39&gt;=Stammdaten!$G$6,4,5))))</f>
        <v>5</v>
      </c>
      <c r="Z39" s="194"/>
      <c r="AA39" s="5"/>
    </row>
    <row r="40" spans="1:27" s="6" customFormat="1" ht="15" customHeight="1" x14ac:dyDescent="0.25">
      <c r="A40" s="4" t="str">
        <f>Stammdaten!C40&amp;" "&amp;Stammdaten!D40</f>
        <v>35 Schülername 35</v>
      </c>
      <c r="B40" s="146"/>
      <c r="C40" s="181"/>
      <c r="D40" s="34">
        <f t="shared" si="3"/>
        <v>0</v>
      </c>
      <c r="E40" s="180"/>
      <c r="F40" s="185"/>
      <c r="G40" s="34">
        <f t="shared" si="0"/>
        <v>0</v>
      </c>
      <c r="H40" s="180"/>
      <c r="I40" s="147"/>
      <c r="J40" s="147"/>
      <c r="K40" s="147"/>
      <c r="L40" s="181"/>
      <c r="M40" s="183"/>
      <c r="N40" s="147"/>
      <c r="O40" s="181"/>
      <c r="P40" s="34">
        <f t="shared" si="1"/>
        <v>0</v>
      </c>
      <c r="Q40" s="146"/>
      <c r="R40" s="147"/>
      <c r="S40" s="147"/>
      <c r="T40" s="147"/>
      <c r="U40" s="25">
        <f t="shared" si="2"/>
        <v>0</v>
      </c>
      <c r="V40" s="191"/>
      <c r="W40" s="37">
        <f t="shared" si="5"/>
        <v>0</v>
      </c>
      <c r="X40" s="20">
        <f t="shared" si="4"/>
        <v>0</v>
      </c>
      <c r="Y40" s="21">
        <f>IF(X40&gt;=Stammdaten!$G$3,1,IF(X40&gt;=Stammdaten!$G$4,2,IF(X40&gt;=Stammdaten!$G$5,3,IF(X40&gt;=Stammdaten!$G$6,4,5))))</f>
        <v>5</v>
      </c>
      <c r="Z40" s="194"/>
      <c r="AA40" s="5"/>
    </row>
    <row r="41" spans="1:27" s="6" customFormat="1" ht="15" customHeight="1" x14ac:dyDescent="0.25">
      <c r="A41" s="4" t="str">
        <f>Stammdaten!C41&amp;" "&amp;Stammdaten!D41</f>
        <v>36 Schülername 36</v>
      </c>
      <c r="B41" s="146"/>
      <c r="C41" s="181"/>
      <c r="D41" s="34">
        <f t="shared" si="3"/>
        <v>0</v>
      </c>
      <c r="E41" s="180"/>
      <c r="F41" s="185"/>
      <c r="G41" s="34">
        <f>SUM(E41:F41)/SUM($E$5:$F$5)*100</f>
        <v>0</v>
      </c>
      <c r="H41" s="180"/>
      <c r="I41" s="147"/>
      <c r="J41" s="147"/>
      <c r="K41" s="147"/>
      <c r="L41" s="181"/>
      <c r="M41" s="183"/>
      <c r="N41" s="147"/>
      <c r="O41" s="181"/>
      <c r="P41" s="34">
        <f>SUM(H41:O41)/SUM($H$5:$O$5)*100</f>
        <v>0</v>
      </c>
      <c r="Q41" s="146"/>
      <c r="R41" s="147"/>
      <c r="S41" s="147"/>
      <c r="T41" s="147"/>
      <c r="U41" s="25">
        <f>SUM(Q41:T41)</f>
        <v>0</v>
      </c>
      <c r="V41" s="191"/>
      <c r="W41" s="37">
        <f t="shared" si="5"/>
        <v>0</v>
      </c>
      <c r="X41" s="20">
        <f t="shared" si="4"/>
        <v>0</v>
      </c>
      <c r="Y41" s="21">
        <f>IF(X41&gt;=Stammdaten!$G$3,1,IF(X41&gt;=Stammdaten!$G$4,2,IF(X41&gt;=Stammdaten!$G$5,3,IF(X41&gt;=Stammdaten!$G$6,4,5))))</f>
        <v>5</v>
      </c>
      <c r="Z41" s="194"/>
      <c r="AA41" s="5"/>
    </row>
  </sheetData>
  <mergeCells count="1">
    <mergeCell ref="Q1:U1"/>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6DB96-29AC-4FEC-8AC4-F3804EFE1190}">
  <sheetPr>
    <tabColor theme="8" tint="0.79998168889431442"/>
  </sheetPr>
  <dimension ref="A1:AA41"/>
  <sheetViews>
    <sheetView showGridLines="0" workbookViewId="0">
      <pane xSplit="1" ySplit="5" topLeftCell="B6" activePane="bottomRight" state="frozen"/>
      <selection pane="topRight" activeCell="B1" sqref="B1"/>
      <selection pane="bottomLeft" activeCell="A6" sqref="A6"/>
      <selection pane="bottomRight" activeCell="Q18" sqref="Q18"/>
    </sheetView>
  </sheetViews>
  <sheetFormatPr baseColWidth="10" defaultColWidth="5.7109375" defaultRowHeight="15" customHeight="1" x14ac:dyDescent="0.25"/>
  <cols>
    <col min="1" max="1" width="21.42578125" style="7" customWidth="1"/>
    <col min="2" max="2" width="5.5703125" style="26" customWidth="1"/>
    <col min="3" max="3" width="5.5703125" style="27" customWidth="1"/>
    <col min="4" max="4" width="5.5703125" style="35" customWidth="1"/>
    <col min="5" max="5" width="5.5703125" style="28" customWidth="1"/>
    <col min="6" max="6" width="5.5703125" style="27" customWidth="1"/>
    <col min="7" max="7" width="5.5703125" style="35" customWidth="1"/>
    <col min="8" max="8" width="5.5703125" style="28" customWidth="1"/>
    <col min="9" max="11" width="5.5703125" style="29" customWidth="1"/>
    <col min="12" max="12" width="5.5703125" style="30" customWidth="1"/>
    <col min="13" max="13" width="5.5703125" style="31" customWidth="1"/>
    <col min="14" max="14" width="5.5703125" style="29" customWidth="1"/>
    <col min="15" max="15" width="5.5703125" style="30" customWidth="1"/>
    <col min="16" max="16" width="5.5703125" style="35" customWidth="1"/>
    <col min="17" max="17" width="5.7109375" style="26" customWidth="1"/>
    <col min="18" max="20" width="5.7109375" style="29" customWidth="1"/>
    <col min="21" max="21" width="5.7109375" style="30" customWidth="1"/>
    <col min="22" max="22" width="5.7109375" style="32" customWidth="1"/>
    <col min="23" max="23" width="5.7109375" style="38" customWidth="1"/>
    <col min="24" max="24" width="6.5703125" style="40" bestFit="1" customWidth="1"/>
    <col min="25" max="25" width="8.7109375" style="39" bestFit="1" customWidth="1"/>
    <col min="26" max="26" width="5.7109375" style="24"/>
    <col min="27" max="27" width="5.7109375" style="8"/>
    <col min="28" max="16384" width="5.7109375" style="9"/>
  </cols>
  <sheetData>
    <row r="1" spans="1:27" s="50" customFormat="1" ht="15" customHeight="1" x14ac:dyDescent="0.25">
      <c r="A1" s="46" t="str">
        <f>Stammdaten!C2&amp;" "&amp;Stammdaten!C4&amp;" "&amp;Stammdaten!C3</f>
        <v>6B Englisch 24/25</v>
      </c>
      <c r="B1" s="59"/>
      <c r="C1" s="60"/>
      <c r="D1" s="61"/>
      <c r="E1" s="59"/>
      <c r="F1" s="60"/>
      <c r="G1" s="61"/>
      <c r="H1" s="59"/>
      <c r="I1" s="60"/>
      <c r="J1" s="60"/>
      <c r="K1" s="60"/>
      <c r="L1" s="60"/>
      <c r="M1" s="62"/>
      <c r="N1" s="60"/>
      <c r="O1" s="60"/>
      <c r="P1" s="61"/>
      <c r="Q1" s="262" t="s">
        <v>78</v>
      </c>
      <c r="R1" s="263"/>
      <c r="S1" s="263"/>
      <c r="T1" s="263"/>
      <c r="U1" s="263"/>
      <c r="V1" s="62"/>
      <c r="W1" s="63"/>
      <c r="X1" s="59"/>
      <c r="Y1" s="60"/>
      <c r="Z1" s="63"/>
      <c r="AA1" s="49"/>
    </row>
    <row r="2" spans="1:27" s="50" customFormat="1" ht="15" customHeight="1" x14ac:dyDescent="0.25">
      <c r="A2" s="46" t="s">
        <v>88</v>
      </c>
      <c r="B2" s="59" t="s">
        <v>62</v>
      </c>
      <c r="C2" s="60" t="s">
        <v>63</v>
      </c>
      <c r="D2" s="61" t="s">
        <v>61</v>
      </c>
      <c r="E2" s="59" t="s">
        <v>64</v>
      </c>
      <c r="F2" s="60" t="s">
        <v>65</v>
      </c>
      <c r="G2" s="61" t="s">
        <v>84</v>
      </c>
      <c r="H2" s="59" t="s">
        <v>70</v>
      </c>
      <c r="I2" s="60" t="s">
        <v>71</v>
      </c>
      <c r="J2" s="60" t="s">
        <v>72</v>
      </c>
      <c r="K2" s="60" t="s">
        <v>73</v>
      </c>
      <c r="L2" s="60" t="s">
        <v>74</v>
      </c>
      <c r="M2" s="62" t="s">
        <v>75</v>
      </c>
      <c r="N2" s="60" t="s">
        <v>76</v>
      </c>
      <c r="O2" s="60" t="s">
        <v>77</v>
      </c>
      <c r="P2" s="61" t="s">
        <v>85</v>
      </c>
      <c r="Q2" s="59" t="s">
        <v>66</v>
      </c>
      <c r="R2" s="60" t="s">
        <v>67</v>
      </c>
      <c r="S2" s="60" t="s">
        <v>68</v>
      </c>
      <c r="T2" s="60" t="s">
        <v>69</v>
      </c>
      <c r="U2" s="60" t="s">
        <v>80</v>
      </c>
      <c r="V2" s="62" t="s">
        <v>79</v>
      </c>
      <c r="W2" s="63"/>
      <c r="X2" s="22"/>
      <c r="Y2" s="23"/>
      <c r="Z2" s="64"/>
      <c r="AA2" s="49"/>
    </row>
    <row r="3" spans="1:27" s="50" customFormat="1" ht="15" customHeight="1" thickBot="1" x14ac:dyDescent="0.3">
      <c r="A3" s="47"/>
      <c r="B3" s="52" t="s">
        <v>81</v>
      </c>
      <c r="C3" s="65" t="s">
        <v>81</v>
      </c>
      <c r="D3" s="66" t="s">
        <v>43</v>
      </c>
      <c r="E3" s="52" t="s">
        <v>81</v>
      </c>
      <c r="F3" s="65" t="s">
        <v>81</v>
      </c>
      <c r="G3" s="66" t="s">
        <v>43</v>
      </c>
      <c r="H3" s="67" t="s">
        <v>81</v>
      </c>
      <c r="I3" s="55" t="s">
        <v>81</v>
      </c>
      <c r="J3" s="55" t="s">
        <v>81</v>
      </c>
      <c r="K3" s="55" t="s">
        <v>81</v>
      </c>
      <c r="L3" s="53" t="s">
        <v>81</v>
      </c>
      <c r="M3" s="68" t="s">
        <v>81</v>
      </c>
      <c r="N3" s="55" t="s">
        <v>81</v>
      </c>
      <c r="O3" s="53" t="s">
        <v>81</v>
      </c>
      <c r="P3" s="66" t="s">
        <v>43</v>
      </c>
      <c r="Q3" s="52" t="s">
        <v>81</v>
      </c>
      <c r="R3" s="55" t="s">
        <v>81</v>
      </c>
      <c r="S3" s="55" t="s">
        <v>81</v>
      </c>
      <c r="T3" s="55" t="s">
        <v>81</v>
      </c>
      <c r="U3" s="53" t="s">
        <v>81</v>
      </c>
      <c r="V3" s="54" t="s">
        <v>81</v>
      </c>
      <c r="W3" s="56" t="s">
        <v>43</v>
      </c>
      <c r="X3" s="22" t="s">
        <v>43</v>
      </c>
      <c r="Y3" s="23" t="s">
        <v>41</v>
      </c>
      <c r="Z3" s="64" t="s">
        <v>54</v>
      </c>
      <c r="AA3" s="49"/>
    </row>
    <row r="4" spans="1:27" s="50" customFormat="1" ht="15" customHeight="1" x14ac:dyDescent="0.25">
      <c r="A4" s="48" t="s">
        <v>83</v>
      </c>
      <c r="B4" s="40"/>
      <c r="C4" s="69"/>
      <c r="D4" s="186">
        <v>25</v>
      </c>
      <c r="E4" s="70"/>
      <c r="F4" s="69"/>
      <c r="G4" s="186">
        <v>25</v>
      </c>
      <c r="H4" s="70"/>
      <c r="I4" s="39"/>
      <c r="J4" s="39"/>
      <c r="K4" s="39"/>
      <c r="L4" s="71"/>
      <c r="M4" s="72"/>
      <c r="N4" s="39"/>
      <c r="O4" s="71"/>
      <c r="P4" s="186">
        <v>25</v>
      </c>
      <c r="Q4" s="40"/>
      <c r="R4" s="39"/>
      <c r="S4" s="39"/>
      <c r="T4" s="39"/>
      <c r="U4" s="71"/>
      <c r="V4" s="73"/>
      <c r="W4" s="192">
        <v>25</v>
      </c>
      <c r="X4" s="40">
        <f>D4+G4+P4+W4</f>
        <v>100</v>
      </c>
      <c r="Y4" s="39"/>
      <c r="Z4" s="74"/>
      <c r="AA4" s="49"/>
    </row>
    <row r="5" spans="1:27" s="58" customFormat="1" ht="15" customHeight="1" thickBot="1" x14ac:dyDescent="0.3">
      <c r="A5" s="51" t="s">
        <v>82</v>
      </c>
      <c r="B5" s="141">
        <v>1</v>
      </c>
      <c r="C5" s="184">
        <v>1</v>
      </c>
      <c r="D5" s="76"/>
      <c r="E5" s="179">
        <v>1</v>
      </c>
      <c r="F5" s="184">
        <v>1</v>
      </c>
      <c r="G5" s="76"/>
      <c r="H5" s="179">
        <v>1</v>
      </c>
      <c r="I5" s="142">
        <v>1</v>
      </c>
      <c r="J5" s="142">
        <v>1</v>
      </c>
      <c r="K5" s="142">
        <v>1</v>
      </c>
      <c r="L5" s="143">
        <v>1</v>
      </c>
      <c r="M5" s="182">
        <v>1</v>
      </c>
      <c r="N5" s="142">
        <v>1</v>
      </c>
      <c r="O5" s="143">
        <v>1</v>
      </c>
      <c r="P5" s="76"/>
      <c r="Q5" s="141">
        <v>1</v>
      </c>
      <c r="R5" s="142">
        <v>1</v>
      </c>
      <c r="S5" s="142">
        <v>1</v>
      </c>
      <c r="T5" s="142">
        <v>1</v>
      </c>
      <c r="U5" s="78"/>
      <c r="V5" s="189">
        <v>1</v>
      </c>
      <c r="W5" s="79"/>
      <c r="X5" s="75"/>
      <c r="Y5" s="77"/>
      <c r="Z5" s="80"/>
      <c r="AA5" s="57"/>
    </row>
    <row r="6" spans="1:27" s="3" customFormat="1" ht="15" customHeight="1" x14ac:dyDescent="0.25">
      <c r="A6" s="1" t="str">
        <f>Stammdaten!C6&amp;" "&amp;Stammdaten!D6</f>
        <v>1 Schülername 01</v>
      </c>
      <c r="B6" s="187"/>
      <c r="C6" s="188"/>
      <c r="D6" s="36">
        <f>SUM(B6:C6)/SUM($B$5:$C$5)*100</f>
        <v>0</v>
      </c>
      <c r="E6" s="180"/>
      <c r="F6" s="185"/>
      <c r="G6" s="34">
        <f t="shared" ref="G6:G40" si="0">SUM(E6:F6)/SUM($E$5:$F$5)*100</f>
        <v>0</v>
      </c>
      <c r="H6" s="180"/>
      <c r="I6" s="147"/>
      <c r="J6" s="147"/>
      <c r="K6" s="147"/>
      <c r="L6" s="181"/>
      <c r="M6" s="183"/>
      <c r="N6" s="147"/>
      <c r="O6" s="181"/>
      <c r="P6" s="34">
        <f t="shared" ref="P6:P40" si="1">SUM(H6:O6)/SUM($H$5:$O$5)*100</f>
        <v>0</v>
      </c>
      <c r="Q6" s="146"/>
      <c r="R6" s="147"/>
      <c r="S6" s="147"/>
      <c r="T6" s="147"/>
      <c r="U6" s="25">
        <f t="shared" ref="U6:U40" si="2">SUM(Q6:T6)</f>
        <v>0</v>
      </c>
      <c r="V6" s="190"/>
      <c r="W6" s="37">
        <f>(U6+V6)/(SUM($Q$5:$T$5)+$V$5)*100</f>
        <v>0</v>
      </c>
      <c r="X6" s="18">
        <f>(D6*$D$4+G6*$G$4+P6*$P$4+W6*$W$4)/$X$4</f>
        <v>0</v>
      </c>
      <c r="Y6" s="19">
        <f>IF(X6&gt;=Stammdaten!$G$3,1,IF(X6&gt;=Stammdaten!$G$4,2,IF(X6&gt;=Stammdaten!$G$5,3,IF(X6&gt;=Stammdaten!$G$6,4,5))))</f>
        <v>5</v>
      </c>
      <c r="Z6" s="193"/>
      <c r="AA6" s="2"/>
    </row>
    <row r="7" spans="1:27" s="6" customFormat="1" ht="15" customHeight="1" x14ac:dyDescent="0.25">
      <c r="A7" s="4" t="str">
        <f>Stammdaten!C7&amp;" "&amp;Stammdaten!D7</f>
        <v>2 Schülername 02</v>
      </c>
      <c r="B7" s="146"/>
      <c r="C7" s="181"/>
      <c r="D7" s="34">
        <f t="shared" ref="D7:D41" si="3">SUM(B7:C7)/SUM($B$5:$C$5)*100</f>
        <v>0</v>
      </c>
      <c r="E7" s="180"/>
      <c r="F7" s="185"/>
      <c r="G7" s="34">
        <f t="shared" si="0"/>
        <v>0</v>
      </c>
      <c r="H7" s="180"/>
      <c r="I7" s="147"/>
      <c r="J7" s="147"/>
      <c r="K7" s="147"/>
      <c r="L7" s="181"/>
      <c r="M7" s="183"/>
      <c r="N7" s="147"/>
      <c r="O7" s="181"/>
      <c r="P7" s="34">
        <f t="shared" si="1"/>
        <v>0</v>
      </c>
      <c r="Q7" s="146"/>
      <c r="R7" s="147"/>
      <c r="S7" s="147"/>
      <c r="T7" s="147"/>
      <c r="U7" s="25">
        <f t="shared" si="2"/>
        <v>0</v>
      </c>
      <c r="V7" s="191"/>
      <c r="W7" s="37">
        <f>(U7+V7)/(SUM($Q$5:$T$5)+$V$5)*100</f>
        <v>0</v>
      </c>
      <c r="X7" s="20">
        <f t="shared" ref="X7:X41" si="4">(D7*$D$4+G7*$G$4+P7*$P$4+W7*$W$4)/$X$4</f>
        <v>0</v>
      </c>
      <c r="Y7" s="21">
        <f>IF(X7&gt;=Stammdaten!$G$3,1,IF(X7&gt;=Stammdaten!$G$4,2,IF(X7&gt;=Stammdaten!$G$5,3,IF(X7&gt;=Stammdaten!$G$6,4,5))))</f>
        <v>5</v>
      </c>
      <c r="Z7" s="194"/>
      <c r="AA7" s="5"/>
    </row>
    <row r="8" spans="1:27" s="6" customFormat="1" ht="15" customHeight="1" x14ac:dyDescent="0.25">
      <c r="A8" s="4" t="str">
        <f>Stammdaten!C8&amp;" "&amp;Stammdaten!D8</f>
        <v>3 Schülername 03</v>
      </c>
      <c r="B8" s="146"/>
      <c r="C8" s="181"/>
      <c r="D8" s="34">
        <f t="shared" si="3"/>
        <v>0</v>
      </c>
      <c r="E8" s="180"/>
      <c r="F8" s="185"/>
      <c r="G8" s="34">
        <f t="shared" si="0"/>
        <v>0</v>
      </c>
      <c r="H8" s="180"/>
      <c r="I8" s="147"/>
      <c r="J8" s="147"/>
      <c r="K8" s="147"/>
      <c r="L8" s="181"/>
      <c r="M8" s="183"/>
      <c r="N8" s="147"/>
      <c r="O8" s="181"/>
      <c r="P8" s="34">
        <f t="shared" si="1"/>
        <v>0</v>
      </c>
      <c r="Q8" s="146"/>
      <c r="R8" s="147"/>
      <c r="S8" s="147"/>
      <c r="T8" s="147"/>
      <c r="U8" s="25">
        <f t="shared" si="2"/>
        <v>0</v>
      </c>
      <c r="V8" s="191"/>
      <c r="W8" s="37">
        <f t="shared" ref="W8:W41" si="5">(U8+V8)/(SUM($Q$5:$T$5)+$V$5)*100</f>
        <v>0</v>
      </c>
      <c r="X8" s="20">
        <f t="shared" si="4"/>
        <v>0</v>
      </c>
      <c r="Y8" s="21">
        <f>IF(X8&gt;=Stammdaten!$G$3,1,IF(X8&gt;=Stammdaten!$G$4,2,IF(X8&gt;=Stammdaten!$G$5,3,IF(X8&gt;=Stammdaten!$G$6,4,5))))</f>
        <v>5</v>
      </c>
      <c r="Z8" s="194"/>
      <c r="AA8" s="5"/>
    </row>
    <row r="9" spans="1:27" s="6" customFormat="1" ht="15" customHeight="1" x14ac:dyDescent="0.25">
      <c r="A9" s="4" t="str">
        <f>Stammdaten!C9&amp;" "&amp;Stammdaten!D9</f>
        <v>4 Schülername 04</v>
      </c>
      <c r="B9" s="146"/>
      <c r="C9" s="181"/>
      <c r="D9" s="34">
        <f t="shared" si="3"/>
        <v>0</v>
      </c>
      <c r="E9" s="180"/>
      <c r="F9" s="185"/>
      <c r="G9" s="34">
        <f t="shared" si="0"/>
        <v>0</v>
      </c>
      <c r="H9" s="180"/>
      <c r="I9" s="147"/>
      <c r="J9" s="147"/>
      <c r="K9" s="147"/>
      <c r="L9" s="181"/>
      <c r="M9" s="183"/>
      <c r="N9" s="147"/>
      <c r="O9" s="181"/>
      <c r="P9" s="34">
        <f t="shared" si="1"/>
        <v>0</v>
      </c>
      <c r="Q9" s="146"/>
      <c r="R9" s="147"/>
      <c r="S9" s="147"/>
      <c r="T9" s="147"/>
      <c r="U9" s="25">
        <f t="shared" si="2"/>
        <v>0</v>
      </c>
      <c r="V9" s="191"/>
      <c r="W9" s="37">
        <f t="shared" si="5"/>
        <v>0</v>
      </c>
      <c r="X9" s="20">
        <f t="shared" si="4"/>
        <v>0</v>
      </c>
      <c r="Y9" s="21">
        <f>IF(X9&gt;=Stammdaten!$G$3,1,IF(X9&gt;=Stammdaten!$G$4,2,IF(X9&gt;=Stammdaten!$G$5,3,IF(X9&gt;=Stammdaten!$G$6,4,5))))</f>
        <v>5</v>
      </c>
      <c r="Z9" s="194"/>
      <c r="AA9" s="5"/>
    </row>
    <row r="10" spans="1:27" s="6" customFormat="1" ht="15" customHeight="1" x14ac:dyDescent="0.25">
      <c r="A10" s="4" t="str">
        <f>Stammdaten!C10&amp;" "&amp;Stammdaten!D10</f>
        <v>5 Schülername 05</v>
      </c>
      <c r="B10" s="146"/>
      <c r="C10" s="181"/>
      <c r="D10" s="34">
        <f t="shared" si="3"/>
        <v>0</v>
      </c>
      <c r="E10" s="180"/>
      <c r="F10" s="185"/>
      <c r="G10" s="34">
        <f t="shared" si="0"/>
        <v>0</v>
      </c>
      <c r="H10" s="180"/>
      <c r="I10" s="147"/>
      <c r="J10" s="147"/>
      <c r="K10" s="147"/>
      <c r="L10" s="181"/>
      <c r="M10" s="183"/>
      <c r="N10" s="147"/>
      <c r="O10" s="181"/>
      <c r="P10" s="34">
        <f t="shared" si="1"/>
        <v>0</v>
      </c>
      <c r="Q10" s="146"/>
      <c r="R10" s="147"/>
      <c r="S10" s="147"/>
      <c r="T10" s="147"/>
      <c r="U10" s="25">
        <f t="shared" si="2"/>
        <v>0</v>
      </c>
      <c r="V10" s="191"/>
      <c r="W10" s="37">
        <f t="shared" si="5"/>
        <v>0</v>
      </c>
      <c r="X10" s="20">
        <f t="shared" si="4"/>
        <v>0</v>
      </c>
      <c r="Y10" s="21">
        <f>IF(X10&gt;=Stammdaten!$G$3,1,IF(X10&gt;=Stammdaten!$G$4,2,IF(X10&gt;=Stammdaten!$G$5,3,IF(X10&gt;=Stammdaten!$G$6,4,5))))</f>
        <v>5</v>
      </c>
      <c r="Z10" s="194"/>
      <c r="AA10" s="5"/>
    </row>
    <row r="11" spans="1:27" s="6" customFormat="1" ht="15" customHeight="1" x14ac:dyDescent="0.25">
      <c r="A11" s="4" t="str">
        <f>Stammdaten!C11&amp;" "&amp;Stammdaten!D11</f>
        <v>6 Schülername 06</v>
      </c>
      <c r="B11" s="146"/>
      <c r="C11" s="181"/>
      <c r="D11" s="34">
        <f t="shared" si="3"/>
        <v>0</v>
      </c>
      <c r="E11" s="180"/>
      <c r="F11" s="185"/>
      <c r="G11" s="34">
        <f t="shared" si="0"/>
        <v>0</v>
      </c>
      <c r="H11" s="180"/>
      <c r="I11" s="147"/>
      <c r="J11" s="147"/>
      <c r="K11" s="147"/>
      <c r="L11" s="181"/>
      <c r="M11" s="183"/>
      <c r="N11" s="147"/>
      <c r="O11" s="181"/>
      <c r="P11" s="34">
        <f t="shared" si="1"/>
        <v>0</v>
      </c>
      <c r="Q11" s="146"/>
      <c r="R11" s="147"/>
      <c r="S11" s="147"/>
      <c r="T11" s="147"/>
      <c r="U11" s="25">
        <f t="shared" si="2"/>
        <v>0</v>
      </c>
      <c r="V11" s="191"/>
      <c r="W11" s="37">
        <f t="shared" si="5"/>
        <v>0</v>
      </c>
      <c r="X11" s="20">
        <f t="shared" si="4"/>
        <v>0</v>
      </c>
      <c r="Y11" s="21">
        <f>IF(X11&gt;=Stammdaten!$G$3,1,IF(X11&gt;=Stammdaten!$G$4,2,IF(X11&gt;=Stammdaten!$G$5,3,IF(X11&gt;=Stammdaten!$G$6,4,5))))</f>
        <v>5</v>
      </c>
      <c r="Z11" s="194"/>
      <c r="AA11" s="5"/>
    </row>
    <row r="12" spans="1:27" s="6" customFormat="1" ht="15" customHeight="1" x14ac:dyDescent="0.25">
      <c r="A12" s="4" t="str">
        <f>Stammdaten!C12&amp;" "&amp;Stammdaten!D12</f>
        <v>7 Schülername 07</v>
      </c>
      <c r="B12" s="146"/>
      <c r="C12" s="181"/>
      <c r="D12" s="34">
        <f t="shared" si="3"/>
        <v>0</v>
      </c>
      <c r="E12" s="180"/>
      <c r="F12" s="185"/>
      <c r="G12" s="34">
        <f t="shared" si="0"/>
        <v>0</v>
      </c>
      <c r="H12" s="180"/>
      <c r="I12" s="147"/>
      <c r="J12" s="147"/>
      <c r="K12" s="147"/>
      <c r="L12" s="181"/>
      <c r="M12" s="183"/>
      <c r="N12" s="147"/>
      <c r="O12" s="181"/>
      <c r="P12" s="34">
        <f t="shared" si="1"/>
        <v>0</v>
      </c>
      <c r="Q12" s="146"/>
      <c r="R12" s="147"/>
      <c r="S12" s="147"/>
      <c r="T12" s="147"/>
      <c r="U12" s="25">
        <f t="shared" si="2"/>
        <v>0</v>
      </c>
      <c r="V12" s="191"/>
      <c r="W12" s="37">
        <f t="shared" si="5"/>
        <v>0</v>
      </c>
      <c r="X12" s="20">
        <f t="shared" si="4"/>
        <v>0</v>
      </c>
      <c r="Y12" s="21">
        <f>IF(X12&gt;=Stammdaten!$G$3,1,IF(X12&gt;=Stammdaten!$G$4,2,IF(X12&gt;=Stammdaten!$G$5,3,IF(X12&gt;=Stammdaten!$G$6,4,5))))</f>
        <v>5</v>
      </c>
      <c r="Z12" s="194"/>
      <c r="AA12" s="5"/>
    </row>
    <row r="13" spans="1:27" s="6" customFormat="1" ht="15" customHeight="1" x14ac:dyDescent="0.25">
      <c r="A13" s="4" t="str">
        <f>Stammdaten!C13&amp;" "&amp;Stammdaten!D13</f>
        <v>8 Schülername 08</v>
      </c>
      <c r="B13" s="146"/>
      <c r="C13" s="181"/>
      <c r="D13" s="34">
        <f t="shared" si="3"/>
        <v>0</v>
      </c>
      <c r="E13" s="180"/>
      <c r="F13" s="185"/>
      <c r="G13" s="34">
        <f t="shared" si="0"/>
        <v>0</v>
      </c>
      <c r="H13" s="180"/>
      <c r="I13" s="147"/>
      <c r="J13" s="147"/>
      <c r="K13" s="147"/>
      <c r="L13" s="181"/>
      <c r="M13" s="183"/>
      <c r="N13" s="147"/>
      <c r="O13" s="181"/>
      <c r="P13" s="34">
        <f t="shared" si="1"/>
        <v>0</v>
      </c>
      <c r="Q13" s="146"/>
      <c r="R13" s="147"/>
      <c r="S13" s="147"/>
      <c r="T13" s="147"/>
      <c r="U13" s="25">
        <f t="shared" si="2"/>
        <v>0</v>
      </c>
      <c r="V13" s="191"/>
      <c r="W13" s="37">
        <f t="shared" si="5"/>
        <v>0</v>
      </c>
      <c r="X13" s="20">
        <f t="shared" si="4"/>
        <v>0</v>
      </c>
      <c r="Y13" s="21">
        <f>IF(X13&gt;=Stammdaten!$G$3,1,IF(X13&gt;=Stammdaten!$G$4,2,IF(X13&gt;=Stammdaten!$G$5,3,IF(X13&gt;=Stammdaten!$G$6,4,5))))</f>
        <v>5</v>
      </c>
      <c r="Z13" s="194"/>
      <c r="AA13" s="5"/>
    </row>
    <row r="14" spans="1:27" s="6" customFormat="1" ht="15" customHeight="1" x14ac:dyDescent="0.25">
      <c r="A14" s="4" t="str">
        <f>Stammdaten!C14&amp;" "&amp;Stammdaten!D14</f>
        <v>9 Schülername 09</v>
      </c>
      <c r="B14" s="146"/>
      <c r="C14" s="181"/>
      <c r="D14" s="34">
        <f t="shared" si="3"/>
        <v>0</v>
      </c>
      <c r="E14" s="180"/>
      <c r="F14" s="185"/>
      <c r="G14" s="34">
        <f t="shared" si="0"/>
        <v>0</v>
      </c>
      <c r="H14" s="180"/>
      <c r="I14" s="147"/>
      <c r="J14" s="147"/>
      <c r="K14" s="147"/>
      <c r="L14" s="181"/>
      <c r="M14" s="183"/>
      <c r="N14" s="147"/>
      <c r="O14" s="181"/>
      <c r="P14" s="34">
        <f t="shared" si="1"/>
        <v>0</v>
      </c>
      <c r="Q14" s="146"/>
      <c r="R14" s="147"/>
      <c r="S14" s="147"/>
      <c r="T14" s="147"/>
      <c r="U14" s="25">
        <f t="shared" si="2"/>
        <v>0</v>
      </c>
      <c r="V14" s="191"/>
      <c r="W14" s="37">
        <f t="shared" si="5"/>
        <v>0</v>
      </c>
      <c r="X14" s="20">
        <f t="shared" si="4"/>
        <v>0</v>
      </c>
      <c r="Y14" s="21">
        <f>IF(X14&gt;=Stammdaten!$G$3,1,IF(X14&gt;=Stammdaten!$G$4,2,IF(X14&gt;=Stammdaten!$G$5,3,IF(X14&gt;=Stammdaten!$G$6,4,5))))</f>
        <v>5</v>
      </c>
      <c r="Z14" s="194"/>
      <c r="AA14" s="5"/>
    </row>
    <row r="15" spans="1:27" s="6" customFormat="1" ht="15" customHeight="1" x14ac:dyDescent="0.25">
      <c r="A15" s="4" t="str">
        <f>Stammdaten!C15&amp;" "&amp;Stammdaten!D15</f>
        <v>10 Schülername 10</v>
      </c>
      <c r="B15" s="146"/>
      <c r="C15" s="181"/>
      <c r="D15" s="34">
        <f t="shared" si="3"/>
        <v>0</v>
      </c>
      <c r="E15" s="180"/>
      <c r="F15" s="185"/>
      <c r="G15" s="34">
        <f t="shared" si="0"/>
        <v>0</v>
      </c>
      <c r="H15" s="180"/>
      <c r="I15" s="147"/>
      <c r="J15" s="147"/>
      <c r="K15" s="147"/>
      <c r="L15" s="181"/>
      <c r="M15" s="183"/>
      <c r="N15" s="147"/>
      <c r="O15" s="181"/>
      <c r="P15" s="34">
        <f t="shared" si="1"/>
        <v>0</v>
      </c>
      <c r="Q15" s="146"/>
      <c r="R15" s="147"/>
      <c r="S15" s="147"/>
      <c r="T15" s="147"/>
      <c r="U15" s="25">
        <f t="shared" si="2"/>
        <v>0</v>
      </c>
      <c r="V15" s="191"/>
      <c r="W15" s="37">
        <f t="shared" si="5"/>
        <v>0</v>
      </c>
      <c r="X15" s="20">
        <f t="shared" si="4"/>
        <v>0</v>
      </c>
      <c r="Y15" s="21">
        <f>IF(X15&gt;=Stammdaten!$G$3,1,IF(X15&gt;=Stammdaten!$G$4,2,IF(X15&gt;=Stammdaten!$G$5,3,IF(X15&gt;=Stammdaten!$G$6,4,5))))</f>
        <v>5</v>
      </c>
      <c r="Z15" s="194"/>
      <c r="AA15" s="5"/>
    </row>
    <row r="16" spans="1:27" s="6" customFormat="1" ht="15" customHeight="1" x14ac:dyDescent="0.25">
      <c r="A16" s="4" t="str">
        <f>Stammdaten!C16&amp;" "&amp;Stammdaten!D16</f>
        <v>11 Schülername 11</v>
      </c>
      <c r="B16" s="146"/>
      <c r="C16" s="181"/>
      <c r="D16" s="34">
        <f t="shared" si="3"/>
        <v>0</v>
      </c>
      <c r="E16" s="180"/>
      <c r="F16" s="185"/>
      <c r="G16" s="34">
        <f t="shared" si="0"/>
        <v>0</v>
      </c>
      <c r="H16" s="180"/>
      <c r="I16" s="147"/>
      <c r="J16" s="147"/>
      <c r="K16" s="147"/>
      <c r="L16" s="181"/>
      <c r="M16" s="183"/>
      <c r="N16" s="147"/>
      <c r="O16" s="181"/>
      <c r="P16" s="34">
        <f t="shared" si="1"/>
        <v>0</v>
      </c>
      <c r="Q16" s="146"/>
      <c r="R16" s="147"/>
      <c r="S16" s="147"/>
      <c r="T16" s="147"/>
      <c r="U16" s="25">
        <f t="shared" si="2"/>
        <v>0</v>
      </c>
      <c r="V16" s="191"/>
      <c r="W16" s="37">
        <f t="shared" si="5"/>
        <v>0</v>
      </c>
      <c r="X16" s="20">
        <f t="shared" si="4"/>
        <v>0</v>
      </c>
      <c r="Y16" s="21">
        <f>IF(X16&gt;=Stammdaten!$G$3,1,IF(X16&gt;=Stammdaten!$G$4,2,IF(X16&gt;=Stammdaten!$G$5,3,IF(X16&gt;=Stammdaten!$G$6,4,5))))</f>
        <v>5</v>
      </c>
      <c r="Z16" s="194"/>
      <c r="AA16" s="5"/>
    </row>
    <row r="17" spans="1:27" s="6" customFormat="1" ht="15" customHeight="1" x14ac:dyDescent="0.25">
      <c r="A17" s="4" t="str">
        <f>Stammdaten!C17&amp;" "&amp;Stammdaten!D17</f>
        <v>12 Schülername 12</v>
      </c>
      <c r="B17" s="146"/>
      <c r="C17" s="181"/>
      <c r="D17" s="34">
        <f t="shared" si="3"/>
        <v>0</v>
      </c>
      <c r="E17" s="180"/>
      <c r="F17" s="185"/>
      <c r="G17" s="34">
        <f t="shared" si="0"/>
        <v>0</v>
      </c>
      <c r="H17" s="180"/>
      <c r="I17" s="147"/>
      <c r="J17" s="147"/>
      <c r="K17" s="147"/>
      <c r="L17" s="181"/>
      <c r="M17" s="183"/>
      <c r="N17" s="147"/>
      <c r="O17" s="181"/>
      <c r="P17" s="34">
        <f t="shared" si="1"/>
        <v>0</v>
      </c>
      <c r="Q17" s="146"/>
      <c r="R17" s="147"/>
      <c r="S17" s="147"/>
      <c r="T17" s="147"/>
      <c r="U17" s="25">
        <f t="shared" si="2"/>
        <v>0</v>
      </c>
      <c r="V17" s="191"/>
      <c r="W17" s="37">
        <f t="shared" si="5"/>
        <v>0</v>
      </c>
      <c r="X17" s="20">
        <f t="shared" si="4"/>
        <v>0</v>
      </c>
      <c r="Y17" s="21">
        <f>IF(X17&gt;=Stammdaten!$G$3,1,IF(X17&gt;=Stammdaten!$G$4,2,IF(X17&gt;=Stammdaten!$G$5,3,IF(X17&gt;=Stammdaten!$G$6,4,5))))</f>
        <v>5</v>
      </c>
      <c r="Z17" s="194"/>
      <c r="AA17" s="5"/>
    </row>
    <row r="18" spans="1:27" s="6" customFormat="1" ht="15" customHeight="1" x14ac:dyDescent="0.25">
      <c r="A18" s="4" t="str">
        <f>Stammdaten!C18&amp;" "&amp;Stammdaten!D18</f>
        <v>13 Schülername 13</v>
      </c>
      <c r="B18" s="146"/>
      <c r="C18" s="181"/>
      <c r="D18" s="34">
        <f t="shared" si="3"/>
        <v>0</v>
      </c>
      <c r="E18" s="180"/>
      <c r="F18" s="185"/>
      <c r="G18" s="34">
        <f t="shared" si="0"/>
        <v>0</v>
      </c>
      <c r="H18" s="180"/>
      <c r="I18" s="147"/>
      <c r="J18" s="147"/>
      <c r="K18" s="147"/>
      <c r="L18" s="181"/>
      <c r="M18" s="183"/>
      <c r="N18" s="147"/>
      <c r="O18" s="181"/>
      <c r="P18" s="34">
        <f t="shared" si="1"/>
        <v>0</v>
      </c>
      <c r="Q18" s="146"/>
      <c r="R18" s="147"/>
      <c r="S18" s="147"/>
      <c r="T18" s="147"/>
      <c r="U18" s="25">
        <f t="shared" si="2"/>
        <v>0</v>
      </c>
      <c r="V18" s="191"/>
      <c r="W18" s="37">
        <f t="shared" si="5"/>
        <v>0</v>
      </c>
      <c r="X18" s="20">
        <f t="shared" si="4"/>
        <v>0</v>
      </c>
      <c r="Y18" s="21">
        <f>IF(X18&gt;=Stammdaten!$G$3,1,IF(X18&gt;=Stammdaten!$G$4,2,IF(X18&gt;=Stammdaten!$G$5,3,IF(X18&gt;=Stammdaten!$G$6,4,5))))</f>
        <v>5</v>
      </c>
      <c r="Z18" s="194"/>
      <c r="AA18" s="5"/>
    </row>
    <row r="19" spans="1:27" s="6" customFormat="1" ht="15" customHeight="1" x14ac:dyDescent="0.25">
      <c r="A19" s="4" t="str">
        <f>Stammdaten!C19&amp;" "&amp;Stammdaten!D19</f>
        <v>14 Schülername 14</v>
      </c>
      <c r="B19" s="146"/>
      <c r="C19" s="181"/>
      <c r="D19" s="34">
        <f t="shared" si="3"/>
        <v>0</v>
      </c>
      <c r="E19" s="180"/>
      <c r="F19" s="185"/>
      <c r="G19" s="34">
        <f t="shared" si="0"/>
        <v>0</v>
      </c>
      <c r="H19" s="180"/>
      <c r="I19" s="147"/>
      <c r="J19" s="147"/>
      <c r="K19" s="147"/>
      <c r="L19" s="181"/>
      <c r="M19" s="183"/>
      <c r="N19" s="147"/>
      <c r="O19" s="181"/>
      <c r="P19" s="34">
        <f t="shared" si="1"/>
        <v>0</v>
      </c>
      <c r="Q19" s="146"/>
      <c r="R19" s="147"/>
      <c r="S19" s="147"/>
      <c r="T19" s="147"/>
      <c r="U19" s="25">
        <f t="shared" si="2"/>
        <v>0</v>
      </c>
      <c r="V19" s="191"/>
      <c r="W19" s="37">
        <f t="shared" si="5"/>
        <v>0</v>
      </c>
      <c r="X19" s="20">
        <f t="shared" si="4"/>
        <v>0</v>
      </c>
      <c r="Y19" s="21">
        <f>IF(X19&gt;=Stammdaten!$G$3,1,IF(X19&gt;=Stammdaten!$G$4,2,IF(X19&gt;=Stammdaten!$G$5,3,IF(X19&gt;=Stammdaten!$G$6,4,5))))</f>
        <v>5</v>
      </c>
      <c r="Z19" s="194"/>
      <c r="AA19" s="5"/>
    </row>
    <row r="20" spans="1:27" s="6" customFormat="1" ht="15" customHeight="1" x14ac:dyDescent="0.25">
      <c r="A20" s="4" t="str">
        <f>Stammdaten!C20&amp;" "&amp;Stammdaten!D20</f>
        <v>15 Schülername 15</v>
      </c>
      <c r="B20" s="146"/>
      <c r="C20" s="181"/>
      <c r="D20" s="34">
        <f t="shared" si="3"/>
        <v>0</v>
      </c>
      <c r="E20" s="180"/>
      <c r="F20" s="185"/>
      <c r="G20" s="34">
        <f t="shared" si="0"/>
        <v>0</v>
      </c>
      <c r="H20" s="180"/>
      <c r="I20" s="147"/>
      <c r="J20" s="147"/>
      <c r="K20" s="147"/>
      <c r="L20" s="181"/>
      <c r="M20" s="183"/>
      <c r="N20" s="147"/>
      <c r="O20" s="181"/>
      <c r="P20" s="34">
        <f t="shared" si="1"/>
        <v>0</v>
      </c>
      <c r="Q20" s="146"/>
      <c r="R20" s="147"/>
      <c r="S20" s="147"/>
      <c r="T20" s="147"/>
      <c r="U20" s="25">
        <f t="shared" si="2"/>
        <v>0</v>
      </c>
      <c r="V20" s="191"/>
      <c r="W20" s="37">
        <f t="shared" si="5"/>
        <v>0</v>
      </c>
      <c r="X20" s="20">
        <f t="shared" si="4"/>
        <v>0</v>
      </c>
      <c r="Y20" s="21">
        <f>IF(X20&gt;=Stammdaten!$G$3,1,IF(X20&gt;=Stammdaten!$G$4,2,IF(X20&gt;=Stammdaten!$G$5,3,IF(X20&gt;=Stammdaten!$G$6,4,5))))</f>
        <v>5</v>
      </c>
      <c r="Z20" s="194"/>
      <c r="AA20" s="5"/>
    </row>
    <row r="21" spans="1:27" s="6" customFormat="1" ht="15" customHeight="1" x14ac:dyDescent="0.25">
      <c r="A21" s="4" t="str">
        <f>Stammdaten!C21&amp;" "&amp;Stammdaten!D21</f>
        <v>16 Schülername 16</v>
      </c>
      <c r="B21" s="146"/>
      <c r="C21" s="181"/>
      <c r="D21" s="34">
        <f t="shared" si="3"/>
        <v>0</v>
      </c>
      <c r="E21" s="180"/>
      <c r="F21" s="185"/>
      <c r="G21" s="34">
        <f t="shared" si="0"/>
        <v>0</v>
      </c>
      <c r="H21" s="180"/>
      <c r="I21" s="147"/>
      <c r="J21" s="147"/>
      <c r="K21" s="147"/>
      <c r="L21" s="181"/>
      <c r="M21" s="183"/>
      <c r="N21" s="147"/>
      <c r="O21" s="181"/>
      <c r="P21" s="34">
        <f t="shared" si="1"/>
        <v>0</v>
      </c>
      <c r="Q21" s="146"/>
      <c r="R21" s="147"/>
      <c r="S21" s="147"/>
      <c r="T21" s="147"/>
      <c r="U21" s="25">
        <f t="shared" si="2"/>
        <v>0</v>
      </c>
      <c r="V21" s="191"/>
      <c r="W21" s="37">
        <f t="shared" si="5"/>
        <v>0</v>
      </c>
      <c r="X21" s="20">
        <f t="shared" si="4"/>
        <v>0</v>
      </c>
      <c r="Y21" s="21">
        <f>IF(X21&gt;=Stammdaten!$G$3,1,IF(X21&gt;=Stammdaten!$G$4,2,IF(X21&gt;=Stammdaten!$G$5,3,IF(X21&gt;=Stammdaten!$G$6,4,5))))</f>
        <v>5</v>
      </c>
      <c r="Z21" s="194"/>
      <c r="AA21" s="5"/>
    </row>
    <row r="22" spans="1:27" s="6" customFormat="1" ht="15" customHeight="1" x14ac:dyDescent="0.25">
      <c r="A22" s="4" t="str">
        <f>Stammdaten!C22&amp;" "&amp;Stammdaten!D22</f>
        <v>17 Schülername 17</v>
      </c>
      <c r="B22" s="146"/>
      <c r="C22" s="181"/>
      <c r="D22" s="34">
        <f t="shared" si="3"/>
        <v>0</v>
      </c>
      <c r="E22" s="180"/>
      <c r="F22" s="185"/>
      <c r="G22" s="34">
        <f t="shared" si="0"/>
        <v>0</v>
      </c>
      <c r="H22" s="180"/>
      <c r="I22" s="147"/>
      <c r="J22" s="147"/>
      <c r="K22" s="147"/>
      <c r="L22" s="181"/>
      <c r="M22" s="183"/>
      <c r="N22" s="147"/>
      <c r="O22" s="181"/>
      <c r="P22" s="34">
        <f t="shared" si="1"/>
        <v>0</v>
      </c>
      <c r="Q22" s="146"/>
      <c r="R22" s="147"/>
      <c r="S22" s="147"/>
      <c r="T22" s="147"/>
      <c r="U22" s="25">
        <f t="shared" si="2"/>
        <v>0</v>
      </c>
      <c r="V22" s="191"/>
      <c r="W22" s="37">
        <f t="shared" si="5"/>
        <v>0</v>
      </c>
      <c r="X22" s="20">
        <f t="shared" si="4"/>
        <v>0</v>
      </c>
      <c r="Y22" s="21">
        <f>IF(X22&gt;=Stammdaten!$G$3,1,IF(X22&gt;=Stammdaten!$G$4,2,IF(X22&gt;=Stammdaten!$G$5,3,IF(X22&gt;=Stammdaten!$G$6,4,5))))</f>
        <v>5</v>
      </c>
      <c r="Z22" s="194"/>
      <c r="AA22" s="5"/>
    </row>
    <row r="23" spans="1:27" s="6" customFormat="1" ht="15" customHeight="1" x14ac:dyDescent="0.25">
      <c r="A23" s="4" t="str">
        <f>Stammdaten!C23&amp;" "&amp;Stammdaten!D23</f>
        <v>18 Schülername 18</v>
      </c>
      <c r="B23" s="146"/>
      <c r="C23" s="181"/>
      <c r="D23" s="34">
        <f t="shared" si="3"/>
        <v>0</v>
      </c>
      <c r="E23" s="180"/>
      <c r="F23" s="185"/>
      <c r="G23" s="34">
        <f t="shared" si="0"/>
        <v>0</v>
      </c>
      <c r="H23" s="180"/>
      <c r="I23" s="147"/>
      <c r="J23" s="147"/>
      <c r="K23" s="147"/>
      <c r="L23" s="181"/>
      <c r="M23" s="183"/>
      <c r="N23" s="147"/>
      <c r="O23" s="181"/>
      <c r="P23" s="34">
        <f t="shared" si="1"/>
        <v>0</v>
      </c>
      <c r="Q23" s="146"/>
      <c r="R23" s="147"/>
      <c r="S23" s="147"/>
      <c r="T23" s="147"/>
      <c r="U23" s="25">
        <f t="shared" si="2"/>
        <v>0</v>
      </c>
      <c r="V23" s="191"/>
      <c r="W23" s="37">
        <f t="shared" si="5"/>
        <v>0</v>
      </c>
      <c r="X23" s="20">
        <f t="shared" si="4"/>
        <v>0</v>
      </c>
      <c r="Y23" s="21">
        <f>IF(X23&gt;=Stammdaten!$G$3,1,IF(X23&gt;=Stammdaten!$G$4,2,IF(X23&gt;=Stammdaten!$G$5,3,IF(X23&gt;=Stammdaten!$G$6,4,5))))</f>
        <v>5</v>
      </c>
      <c r="Z23" s="194"/>
      <c r="AA23" s="5"/>
    </row>
    <row r="24" spans="1:27" s="6" customFormat="1" ht="15" customHeight="1" x14ac:dyDescent="0.25">
      <c r="A24" s="4" t="str">
        <f>Stammdaten!C24&amp;" "&amp;Stammdaten!D24</f>
        <v>19 Schülername 19</v>
      </c>
      <c r="B24" s="146"/>
      <c r="C24" s="181"/>
      <c r="D24" s="34">
        <f t="shared" si="3"/>
        <v>0</v>
      </c>
      <c r="E24" s="180"/>
      <c r="F24" s="185"/>
      <c r="G24" s="34">
        <f t="shared" si="0"/>
        <v>0</v>
      </c>
      <c r="H24" s="180"/>
      <c r="I24" s="147"/>
      <c r="J24" s="147"/>
      <c r="K24" s="147"/>
      <c r="L24" s="181"/>
      <c r="M24" s="183"/>
      <c r="N24" s="147"/>
      <c r="O24" s="181"/>
      <c r="P24" s="34">
        <f t="shared" si="1"/>
        <v>0</v>
      </c>
      <c r="Q24" s="146"/>
      <c r="R24" s="147"/>
      <c r="S24" s="147"/>
      <c r="T24" s="147"/>
      <c r="U24" s="25">
        <f t="shared" si="2"/>
        <v>0</v>
      </c>
      <c r="V24" s="191"/>
      <c r="W24" s="37">
        <f t="shared" si="5"/>
        <v>0</v>
      </c>
      <c r="X24" s="20">
        <f t="shared" si="4"/>
        <v>0</v>
      </c>
      <c r="Y24" s="21">
        <f>IF(X24&gt;=Stammdaten!$G$3,1,IF(X24&gt;=Stammdaten!$G$4,2,IF(X24&gt;=Stammdaten!$G$5,3,IF(X24&gt;=Stammdaten!$G$6,4,5))))</f>
        <v>5</v>
      </c>
      <c r="Z24" s="194"/>
      <c r="AA24" s="5"/>
    </row>
    <row r="25" spans="1:27" s="6" customFormat="1" ht="15" customHeight="1" x14ac:dyDescent="0.25">
      <c r="A25" s="4" t="str">
        <f>Stammdaten!C25&amp;" "&amp;Stammdaten!D25</f>
        <v>20 Schülername 20</v>
      </c>
      <c r="B25" s="146"/>
      <c r="C25" s="181"/>
      <c r="D25" s="34">
        <f t="shared" si="3"/>
        <v>0</v>
      </c>
      <c r="E25" s="180"/>
      <c r="F25" s="185"/>
      <c r="G25" s="34">
        <f t="shared" si="0"/>
        <v>0</v>
      </c>
      <c r="H25" s="180"/>
      <c r="I25" s="147"/>
      <c r="J25" s="147"/>
      <c r="K25" s="147"/>
      <c r="L25" s="181"/>
      <c r="M25" s="183"/>
      <c r="N25" s="147"/>
      <c r="O25" s="181"/>
      <c r="P25" s="34">
        <f t="shared" si="1"/>
        <v>0</v>
      </c>
      <c r="Q25" s="146"/>
      <c r="R25" s="147"/>
      <c r="S25" s="147"/>
      <c r="T25" s="147"/>
      <c r="U25" s="25">
        <f t="shared" si="2"/>
        <v>0</v>
      </c>
      <c r="V25" s="191"/>
      <c r="W25" s="37">
        <f t="shared" si="5"/>
        <v>0</v>
      </c>
      <c r="X25" s="20">
        <f t="shared" si="4"/>
        <v>0</v>
      </c>
      <c r="Y25" s="21">
        <f>IF(X25&gt;=Stammdaten!$G$3,1,IF(X25&gt;=Stammdaten!$G$4,2,IF(X25&gt;=Stammdaten!$G$5,3,IF(X25&gt;=Stammdaten!$G$6,4,5))))</f>
        <v>5</v>
      </c>
      <c r="Z25" s="194"/>
      <c r="AA25" s="5"/>
    </row>
    <row r="26" spans="1:27" s="6" customFormat="1" ht="15" customHeight="1" x14ac:dyDescent="0.25">
      <c r="A26" s="4" t="str">
        <f>Stammdaten!C26&amp;" "&amp;Stammdaten!D26</f>
        <v>21 Schülername 21</v>
      </c>
      <c r="B26" s="146"/>
      <c r="C26" s="181"/>
      <c r="D26" s="34">
        <f t="shared" si="3"/>
        <v>0</v>
      </c>
      <c r="E26" s="180"/>
      <c r="F26" s="185"/>
      <c r="G26" s="34">
        <f t="shared" si="0"/>
        <v>0</v>
      </c>
      <c r="H26" s="180"/>
      <c r="I26" s="147"/>
      <c r="J26" s="147"/>
      <c r="K26" s="147"/>
      <c r="L26" s="181"/>
      <c r="M26" s="183"/>
      <c r="N26" s="147"/>
      <c r="O26" s="181"/>
      <c r="P26" s="34">
        <f t="shared" si="1"/>
        <v>0</v>
      </c>
      <c r="Q26" s="146"/>
      <c r="R26" s="147"/>
      <c r="S26" s="147"/>
      <c r="T26" s="147"/>
      <c r="U26" s="25">
        <f t="shared" si="2"/>
        <v>0</v>
      </c>
      <c r="V26" s="191"/>
      <c r="W26" s="37">
        <f t="shared" si="5"/>
        <v>0</v>
      </c>
      <c r="X26" s="20">
        <f t="shared" si="4"/>
        <v>0</v>
      </c>
      <c r="Y26" s="21">
        <f>IF(X26&gt;=Stammdaten!$G$3,1,IF(X26&gt;=Stammdaten!$G$4,2,IF(X26&gt;=Stammdaten!$G$5,3,IF(X26&gt;=Stammdaten!$G$6,4,5))))</f>
        <v>5</v>
      </c>
      <c r="Z26" s="194"/>
      <c r="AA26" s="5"/>
    </row>
    <row r="27" spans="1:27" s="6" customFormat="1" ht="15" customHeight="1" x14ac:dyDescent="0.25">
      <c r="A27" s="4" t="str">
        <f>Stammdaten!C27&amp;" "&amp;Stammdaten!D27</f>
        <v>22 Schülername 22</v>
      </c>
      <c r="B27" s="146"/>
      <c r="C27" s="181"/>
      <c r="D27" s="34">
        <f t="shared" si="3"/>
        <v>0</v>
      </c>
      <c r="E27" s="180"/>
      <c r="F27" s="185"/>
      <c r="G27" s="34">
        <f t="shared" si="0"/>
        <v>0</v>
      </c>
      <c r="H27" s="180"/>
      <c r="I27" s="147"/>
      <c r="J27" s="147"/>
      <c r="K27" s="147"/>
      <c r="L27" s="181"/>
      <c r="M27" s="183"/>
      <c r="N27" s="147"/>
      <c r="O27" s="181"/>
      <c r="P27" s="34">
        <f t="shared" si="1"/>
        <v>0</v>
      </c>
      <c r="Q27" s="146"/>
      <c r="R27" s="147"/>
      <c r="S27" s="147"/>
      <c r="T27" s="147"/>
      <c r="U27" s="25">
        <f t="shared" si="2"/>
        <v>0</v>
      </c>
      <c r="V27" s="191"/>
      <c r="W27" s="37">
        <f t="shared" si="5"/>
        <v>0</v>
      </c>
      <c r="X27" s="20">
        <f t="shared" si="4"/>
        <v>0</v>
      </c>
      <c r="Y27" s="21">
        <f>IF(X27&gt;=Stammdaten!$G$3,1,IF(X27&gt;=Stammdaten!$G$4,2,IF(X27&gt;=Stammdaten!$G$5,3,IF(X27&gt;=Stammdaten!$G$6,4,5))))</f>
        <v>5</v>
      </c>
      <c r="Z27" s="194"/>
      <c r="AA27" s="5"/>
    </row>
    <row r="28" spans="1:27" s="6" customFormat="1" ht="15" customHeight="1" x14ac:dyDescent="0.25">
      <c r="A28" s="4" t="str">
        <f>Stammdaten!C28&amp;" "&amp;Stammdaten!D28</f>
        <v>23 Schülername 23</v>
      </c>
      <c r="B28" s="146"/>
      <c r="C28" s="181"/>
      <c r="D28" s="34">
        <f t="shared" si="3"/>
        <v>0</v>
      </c>
      <c r="E28" s="180"/>
      <c r="F28" s="185"/>
      <c r="G28" s="34">
        <f t="shared" si="0"/>
        <v>0</v>
      </c>
      <c r="H28" s="180"/>
      <c r="I28" s="147"/>
      <c r="J28" s="147"/>
      <c r="K28" s="147"/>
      <c r="L28" s="181"/>
      <c r="M28" s="183"/>
      <c r="N28" s="147"/>
      <c r="O28" s="181"/>
      <c r="P28" s="34">
        <f t="shared" si="1"/>
        <v>0</v>
      </c>
      <c r="Q28" s="146"/>
      <c r="R28" s="147"/>
      <c r="S28" s="147"/>
      <c r="T28" s="147"/>
      <c r="U28" s="25">
        <f t="shared" si="2"/>
        <v>0</v>
      </c>
      <c r="V28" s="191"/>
      <c r="W28" s="37">
        <f t="shared" si="5"/>
        <v>0</v>
      </c>
      <c r="X28" s="20">
        <f t="shared" si="4"/>
        <v>0</v>
      </c>
      <c r="Y28" s="21">
        <f>IF(X28&gt;=Stammdaten!$G$3,1,IF(X28&gt;=Stammdaten!$G$4,2,IF(X28&gt;=Stammdaten!$G$5,3,IF(X28&gt;=Stammdaten!$G$6,4,5))))</f>
        <v>5</v>
      </c>
      <c r="Z28" s="194"/>
      <c r="AA28" s="5"/>
    </row>
    <row r="29" spans="1:27" s="6" customFormat="1" ht="15" customHeight="1" x14ac:dyDescent="0.25">
      <c r="A29" s="4" t="str">
        <f>Stammdaten!C29&amp;" "&amp;Stammdaten!D29</f>
        <v>24 Schülername 24</v>
      </c>
      <c r="B29" s="146"/>
      <c r="C29" s="181"/>
      <c r="D29" s="34">
        <f t="shared" si="3"/>
        <v>0</v>
      </c>
      <c r="E29" s="180"/>
      <c r="F29" s="185"/>
      <c r="G29" s="34">
        <f t="shared" si="0"/>
        <v>0</v>
      </c>
      <c r="H29" s="180"/>
      <c r="I29" s="147"/>
      <c r="J29" s="147"/>
      <c r="K29" s="147"/>
      <c r="L29" s="181"/>
      <c r="M29" s="183"/>
      <c r="N29" s="147"/>
      <c r="O29" s="181"/>
      <c r="P29" s="34">
        <f t="shared" si="1"/>
        <v>0</v>
      </c>
      <c r="Q29" s="146"/>
      <c r="R29" s="147"/>
      <c r="S29" s="147"/>
      <c r="T29" s="147"/>
      <c r="U29" s="25">
        <f t="shared" si="2"/>
        <v>0</v>
      </c>
      <c r="V29" s="191"/>
      <c r="W29" s="37">
        <f t="shared" si="5"/>
        <v>0</v>
      </c>
      <c r="X29" s="20">
        <f t="shared" si="4"/>
        <v>0</v>
      </c>
      <c r="Y29" s="21">
        <f>IF(X29&gt;=Stammdaten!$G$3,1,IF(X29&gt;=Stammdaten!$G$4,2,IF(X29&gt;=Stammdaten!$G$5,3,IF(X29&gt;=Stammdaten!$G$6,4,5))))</f>
        <v>5</v>
      </c>
      <c r="Z29" s="194"/>
      <c r="AA29" s="5"/>
    </row>
    <row r="30" spans="1:27" s="6" customFormat="1" ht="15" customHeight="1" x14ac:dyDescent="0.25">
      <c r="A30" s="4" t="str">
        <f>Stammdaten!C30&amp;" "&amp;Stammdaten!D30</f>
        <v>25 Schülername 25</v>
      </c>
      <c r="B30" s="146"/>
      <c r="C30" s="181"/>
      <c r="D30" s="34">
        <f t="shared" si="3"/>
        <v>0</v>
      </c>
      <c r="E30" s="180"/>
      <c r="F30" s="185"/>
      <c r="G30" s="34">
        <f t="shared" si="0"/>
        <v>0</v>
      </c>
      <c r="H30" s="180"/>
      <c r="I30" s="147"/>
      <c r="J30" s="147"/>
      <c r="K30" s="147"/>
      <c r="L30" s="181"/>
      <c r="M30" s="183"/>
      <c r="N30" s="147"/>
      <c r="O30" s="181"/>
      <c r="P30" s="34">
        <f t="shared" si="1"/>
        <v>0</v>
      </c>
      <c r="Q30" s="146"/>
      <c r="R30" s="147"/>
      <c r="S30" s="147"/>
      <c r="T30" s="147"/>
      <c r="U30" s="25">
        <f t="shared" si="2"/>
        <v>0</v>
      </c>
      <c r="V30" s="191"/>
      <c r="W30" s="37">
        <f t="shared" si="5"/>
        <v>0</v>
      </c>
      <c r="X30" s="20">
        <f t="shared" si="4"/>
        <v>0</v>
      </c>
      <c r="Y30" s="21">
        <f>IF(X30&gt;=Stammdaten!$G$3,1,IF(X30&gt;=Stammdaten!$G$4,2,IF(X30&gt;=Stammdaten!$G$5,3,IF(X30&gt;=Stammdaten!$G$6,4,5))))</f>
        <v>5</v>
      </c>
      <c r="Z30" s="194"/>
      <c r="AA30" s="5"/>
    </row>
    <row r="31" spans="1:27" s="6" customFormat="1" ht="15" customHeight="1" x14ac:dyDescent="0.25">
      <c r="A31" s="4" t="str">
        <f>Stammdaten!C31&amp;" "&amp;Stammdaten!D31</f>
        <v>26 Schülername 26</v>
      </c>
      <c r="B31" s="146"/>
      <c r="C31" s="181"/>
      <c r="D31" s="34">
        <f t="shared" si="3"/>
        <v>0</v>
      </c>
      <c r="E31" s="180"/>
      <c r="F31" s="185"/>
      <c r="G31" s="34">
        <f t="shared" si="0"/>
        <v>0</v>
      </c>
      <c r="H31" s="180"/>
      <c r="I31" s="147"/>
      <c r="J31" s="147"/>
      <c r="K31" s="147"/>
      <c r="L31" s="181"/>
      <c r="M31" s="183"/>
      <c r="N31" s="147"/>
      <c r="O31" s="181"/>
      <c r="P31" s="34">
        <f t="shared" si="1"/>
        <v>0</v>
      </c>
      <c r="Q31" s="146"/>
      <c r="R31" s="147"/>
      <c r="S31" s="147"/>
      <c r="T31" s="147"/>
      <c r="U31" s="25">
        <f t="shared" si="2"/>
        <v>0</v>
      </c>
      <c r="V31" s="191"/>
      <c r="W31" s="37">
        <f t="shared" si="5"/>
        <v>0</v>
      </c>
      <c r="X31" s="20">
        <f t="shared" si="4"/>
        <v>0</v>
      </c>
      <c r="Y31" s="21">
        <f>IF(X31&gt;=Stammdaten!$G$3,1,IF(X31&gt;=Stammdaten!$G$4,2,IF(X31&gt;=Stammdaten!$G$5,3,IF(X31&gt;=Stammdaten!$G$6,4,5))))</f>
        <v>5</v>
      </c>
      <c r="Z31" s="194"/>
      <c r="AA31" s="5"/>
    </row>
    <row r="32" spans="1:27" s="6" customFormat="1" ht="15" customHeight="1" x14ac:dyDescent="0.25">
      <c r="A32" s="4" t="str">
        <f>Stammdaten!C32&amp;" "&amp;Stammdaten!D32</f>
        <v>27 Schülername 27</v>
      </c>
      <c r="B32" s="146"/>
      <c r="C32" s="181"/>
      <c r="D32" s="34">
        <f t="shared" si="3"/>
        <v>0</v>
      </c>
      <c r="E32" s="180"/>
      <c r="F32" s="185"/>
      <c r="G32" s="34">
        <f t="shared" si="0"/>
        <v>0</v>
      </c>
      <c r="H32" s="180"/>
      <c r="I32" s="147"/>
      <c r="J32" s="147"/>
      <c r="K32" s="147"/>
      <c r="L32" s="181"/>
      <c r="M32" s="183"/>
      <c r="N32" s="147"/>
      <c r="O32" s="181"/>
      <c r="P32" s="34">
        <f t="shared" si="1"/>
        <v>0</v>
      </c>
      <c r="Q32" s="146"/>
      <c r="R32" s="147"/>
      <c r="S32" s="147"/>
      <c r="T32" s="147"/>
      <c r="U32" s="25">
        <f t="shared" si="2"/>
        <v>0</v>
      </c>
      <c r="V32" s="191"/>
      <c r="W32" s="37">
        <f t="shared" si="5"/>
        <v>0</v>
      </c>
      <c r="X32" s="20">
        <f t="shared" si="4"/>
        <v>0</v>
      </c>
      <c r="Y32" s="21">
        <f>IF(X32&gt;=Stammdaten!$G$3,1,IF(X32&gt;=Stammdaten!$G$4,2,IF(X32&gt;=Stammdaten!$G$5,3,IF(X32&gt;=Stammdaten!$G$6,4,5))))</f>
        <v>5</v>
      </c>
      <c r="Z32" s="194"/>
      <c r="AA32" s="5"/>
    </row>
    <row r="33" spans="1:27" s="6" customFormat="1" ht="15" customHeight="1" x14ac:dyDescent="0.25">
      <c r="A33" s="4" t="str">
        <f>Stammdaten!C33&amp;" "&amp;Stammdaten!D33</f>
        <v>28 Schülername 28</v>
      </c>
      <c r="B33" s="146"/>
      <c r="C33" s="181"/>
      <c r="D33" s="34">
        <f t="shared" si="3"/>
        <v>0</v>
      </c>
      <c r="E33" s="180"/>
      <c r="F33" s="185"/>
      <c r="G33" s="34">
        <f t="shared" si="0"/>
        <v>0</v>
      </c>
      <c r="H33" s="180"/>
      <c r="I33" s="147"/>
      <c r="J33" s="147"/>
      <c r="K33" s="147"/>
      <c r="L33" s="181"/>
      <c r="M33" s="183"/>
      <c r="N33" s="147"/>
      <c r="O33" s="181"/>
      <c r="P33" s="34">
        <f t="shared" si="1"/>
        <v>0</v>
      </c>
      <c r="Q33" s="146"/>
      <c r="R33" s="147"/>
      <c r="S33" s="147"/>
      <c r="T33" s="147"/>
      <c r="U33" s="25">
        <f t="shared" si="2"/>
        <v>0</v>
      </c>
      <c r="V33" s="191"/>
      <c r="W33" s="37">
        <f t="shared" si="5"/>
        <v>0</v>
      </c>
      <c r="X33" s="20">
        <f t="shared" si="4"/>
        <v>0</v>
      </c>
      <c r="Y33" s="21">
        <f>IF(X33&gt;=Stammdaten!$G$3,1,IF(X33&gt;=Stammdaten!$G$4,2,IF(X33&gt;=Stammdaten!$G$5,3,IF(X33&gt;=Stammdaten!$G$6,4,5))))</f>
        <v>5</v>
      </c>
      <c r="Z33" s="194"/>
      <c r="AA33" s="5"/>
    </row>
    <row r="34" spans="1:27" s="6" customFormat="1" ht="15" customHeight="1" x14ac:dyDescent="0.25">
      <c r="A34" s="4" t="str">
        <f>Stammdaten!C34&amp;" "&amp;Stammdaten!D34</f>
        <v>29 Schülername 29</v>
      </c>
      <c r="B34" s="146"/>
      <c r="C34" s="181"/>
      <c r="D34" s="34">
        <f t="shared" si="3"/>
        <v>0</v>
      </c>
      <c r="E34" s="180"/>
      <c r="F34" s="185"/>
      <c r="G34" s="34">
        <f t="shared" si="0"/>
        <v>0</v>
      </c>
      <c r="H34" s="180"/>
      <c r="I34" s="147"/>
      <c r="J34" s="147"/>
      <c r="K34" s="147"/>
      <c r="L34" s="181"/>
      <c r="M34" s="183"/>
      <c r="N34" s="147"/>
      <c r="O34" s="181"/>
      <c r="P34" s="34">
        <f t="shared" si="1"/>
        <v>0</v>
      </c>
      <c r="Q34" s="146"/>
      <c r="R34" s="147"/>
      <c r="S34" s="147"/>
      <c r="T34" s="147"/>
      <c r="U34" s="25">
        <f t="shared" si="2"/>
        <v>0</v>
      </c>
      <c r="V34" s="191"/>
      <c r="W34" s="37">
        <f t="shared" si="5"/>
        <v>0</v>
      </c>
      <c r="X34" s="20">
        <f t="shared" si="4"/>
        <v>0</v>
      </c>
      <c r="Y34" s="21">
        <f>IF(X34&gt;=Stammdaten!$G$3,1,IF(X34&gt;=Stammdaten!$G$4,2,IF(X34&gt;=Stammdaten!$G$5,3,IF(X34&gt;=Stammdaten!$G$6,4,5))))</f>
        <v>5</v>
      </c>
      <c r="Z34" s="194"/>
      <c r="AA34" s="5"/>
    </row>
    <row r="35" spans="1:27" s="6" customFormat="1" ht="15" customHeight="1" x14ac:dyDescent="0.25">
      <c r="A35" s="4" t="str">
        <f>Stammdaten!C35&amp;" "&amp;Stammdaten!D35</f>
        <v>30 Schülername 30</v>
      </c>
      <c r="B35" s="146"/>
      <c r="C35" s="181"/>
      <c r="D35" s="34">
        <f t="shared" si="3"/>
        <v>0</v>
      </c>
      <c r="E35" s="180"/>
      <c r="F35" s="185"/>
      <c r="G35" s="34">
        <f t="shared" si="0"/>
        <v>0</v>
      </c>
      <c r="H35" s="180"/>
      <c r="I35" s="147"/>
      <c r="J35" s="147"/>
      <c r="K35" s="147"/>
      <c r="L35" s="181"/>
      <c r="M35" s="183"/>
      <c r="N35" s="147"/>
      <c r="O35" s="181"/>
      <c r="P35" s="34">
        <f t="shared" si="1"/>
        <v>0</v>
      </c>
      <c r="Q35" s="146"/>
      <c r="R35" s="147"/>
      <c r="S35" s="147"/>
      <c r="T35" s="147"/>
      <c r="U35" s="25">
        <f t="shared" si="2"/>
        <v>0</v>
      </c>
      <c r="V35" s="191"/>
      <c r="W35" s="37">
        <f t="shared" si="5"/>
        <v>0</v>
      </c>
      <c r="X35" s="20">
        <f t="shared" si="4"/>
        <v>0</v>
      </c>
      <c r="Y35" s="21">
        <f>IF(X35&gt;=Stammdaten!$G$3,1,IF(X35&gt;=Stammdaten!$G$4,2,IF(X35&gt;=Stammdaten!$G$5,3,IF(X35&gt;=Stammdaten!$G$6,4,5))))</f>
        <v>5</v>
      </c>
      <c r="Z35" s="194"/>
      <c r="AA35" s="5"/>
    </row>
    <row r="36" spans="1:27" s="6" customFormat="1" ht="15" customHeight="1" x14ac:dyDescent="0.25">
      <c r="A36" s="4" t="str">
        <f>Stammdaten!C36&amp;" "&amp;Stammdaten!D36</f>
        <v>31 Schülername 31</v>
      </c>
      <c r="B36" s="146"/>
      <c r="C36" s="181"/>
      <c r="D36" s="34">
        <f t="shared" si="3"/>
        <v>0</v>
      </c>
      <c r="E36" s="180"/>
      <c r="F36" s="185"/>
      <c r="G36" s="34">
        <f t="shared" si="0"/>
        <v>0</v>
      </c>
      <c r="H36" s="180"/>
      <c r="I36" s="147"/>
      <c r="J36" s="147"/>
      <c r="K36" s="147"/>
      <c r="L36" s="181"/>
      <c r="M36" s="183"/>
      <c r="N36" s="147"/>
      <c r="O36" s="181"/>
      <c r="P36" s="34">
        <f t="shared" si="1"/>
        <v>0</v>
      </c>
      <c r="Q36" s="146"/>
      <c r="R36" s="147"/>
      <c r="S36" s="147"/>
      <c r="T36" s="147"/>
      <c r="U36" s="25">
        <f t="shared" si="2"/>
        <v>0</v>
      </c>
      <c r="V36" s="191"/>
      <c r="W36" s="37">
        <f t="shared" si="5"/>
        <v>0</v>
      </c>
      <c r="X36" s="20">
        <f t="shared" si="4"/>
        <v>0</v>
      </c>
      <c r="Y36" s="21">
        <f>IF(X36&gt;=Stammdaten!$G$3,1,IF(X36&gt;=Stammdaten!$G$4,2,IF(X36&gt;=Stammdaten!$G$5,3,IF(X36&gt;=Stammdaten!$G$6,4,5))))</f>
        <v>5</v>
      </c>
      <c r="Z36" s="194"/>
      <c r="AA36" s="5"/>
    </row>
    <row r="37" spans="1:27" s="6" customFormat="1" ht="15" customHeight="1" x14ac:dyDescent="0.25">
      <c r="A37" s="4" t="str">
        <f>Stammdaten!C37&amp;" "&amp;Stammdaten!D37</f>
        <v>32 Schülername 32</v>
      </c>
      <c r="B37" s="146"/>
      <c r="C37" s="181"/>
      <c r="D37" s="34">
        <f t="shared" si="3"/>
        <v>0</v>
      </c>
      <c r="E37" s="180"/>
      <c r="F37" s="185"/>
      <c r="G37" s="34">
        <f t="shared" si="0"/>
        <v>0</v>
      </c>
      <c r="H37" s="180"/>
      <c r="I37" s="147"/>
      <c r="J37" s="147"/>
      <c r="K37" s="147"/>
      <c r="L37" s="181"/>
      <c r="M37" s="183"/>
      <c r="N37" s="147"/>
      <c r="O37" s="181"/>
      <c r="P37" s="34">
        <f t="shared" si="1"/>
        <v>0</v>
      </c>
      <c r="Q37" s="146"/>
      <c r="R37" s="147"/>
      <c r="S37" s="147"/>
      <c r="T37" s="147"/>
      <c r="U37" s="25">
        <f t="shared" si="2"/>
        <v>0</v>
      </c>
      <c r="V37" s="191"/>
      <c r="W37" s="37">
        <f t="shared" si="5"/>
        <v>0</v>
      </c>
      <c r="X37" s="20">
        <f t="shared" si="4"/>
        <v>0</v>
      </c>
      <c r="Y37" s="21">
        <f>IF(X37&gt;=Stammdaten!$G$3,1,IF(X37&gt;=Stammdaten!$G$4,2,IF(X37&gt;=Stammdaten!$G$5,3,IF(X37&gt;=Stammdaten!$G$6,4,5))))</f>
        <v>5</v>
      </c>
      <c r="Z37" s="194"/>
      <c r="AA37" s="5"/>
    </row>
    <row r="38" spans="1:27" s="6" customFormat="1" ht="15" customHeight="1" x14ac:dyDescent="0.25">
      <c r="A38" s="4" t="str">
        <f>Stammdaten!C38&amp;" "&amp;Stammdaten!D38</f>
        <v>33 Schülername 33</v>
      </c>
      <c r="B38" s="146"/>
      <c r="C38" s="181"/>
      <c r="D38" s="34">
        <f t="shared" si="3"/>
        <v>0</v>
      </c>
      <c r="E38" s="180"/>
      <c r="F38" s="185"/>
      <c r="G38" s="34">
        <f t="shared" si="0"/>
        <v>0</v>
      </c>
      <c r="H38" s="180"/>
      <c r="I38" s="147"/>
      <c r="J38" s="147"/>
      <c r="K38" s="147"/>
      <c r="L38" s="181"/>
      <c r="M38" s="183"/>
      <c r="N38" s="147"/>
      <c r="O38" s="181"/>
      <c r="P38" s="34">
        <f t="shared" si="1"/>
        <v>0</v>
      </c>
      <c r="Q38" s="146"/>
      <c r="R38" s="147"/>
      <c r="S38" s="147"/>
      <c r="T38" s="147"/>
      <c r="U38" s="25">
        <f t="shared" si="2"/>
        <v>0</v>
      </c>
      <c r="V38" s="191"/>
      <c r="W38" s="37">
        <f t="shared" si="5"/>
        <v>0</v>
      </c>
      <c r="X38" s="20">
        <f t="shared" si="4"/>
        <v>0</v>
      </c>
      <c r="Y38" s="21">
        <f>IF(X38&gt;=Stammdaten!$G$3,1,IF(X38&gt;=Stammdaten!$G$4,2,IF(X38&gt;=Stammdaten!$G$5,3,IF(X38&gt;=Stammdaten!$G$6,4,5))))</f>
        <v>5</v>
      </c>
      <c r="Z38" s="194"/>
      <c r="AA38" s="5"/>
    </row>
    <row r="39" spans="1:27" s="6" customFormat="1" ht="15" customHeight="1" x14ac:dyDescent="0.25">
      <c r="A39" s="4" t="str">
        <f>Stammdaten!C39&amp;" "&amp;Stammdaten!D39</f>
        <v>34 Schülername 34</v>
      </c>
      <c r="B39" s="146"/>
      <c r="C39" s="181"/>
      <c r="D39" s="34">
        <f t="shared" si="3"/>
        <v>0</v>
      </c>
      <c r="E39" s="180"/>
      <c r="F39" s="185"/>
      <c r="G39" s="34">
        <f t="shared" si="0"/>
        <v>0</v>
      </c>
      <c r="H39" s="180"/>
      <c r="I39" s="147"/>
      <c r="J39" s="147"/>
      <c r="K39" s="147"/>
      <c r="L39" s="181"/>
      <c r="M39" s="183"/>
      <c r="N39" s="147"/>
      <c r="O39" s="181"/>
      <c r="P39" s="34">
        <f t="shared" si="1"/>
        <v>0</v>
      </c>
      <c r="Q39" s="146"/>
      <c r="R39" s="147"/>
      <c r="S39" s="147"/>
      <c r="T39" s="147"/>
      <c r="U39" s="25">
        <f t="shared" si="2"/>
        <v>0</v>
      </c>
      <c r="V39" s="191"/>
      <c r="W39" s="37">
        <f t="shared" si="5"/>
        <v>0</v>
      </c>
      <c r="X39" s="20">
        <f t="shared" si="4"/>
        <v>0</v>
      </c>
      <c r="Y39" s="21">
        <f>IF(X39&gt;=Stammdaten!$G$3,1,IF(X39&gt;=Stammdaten!$G$4,2,IF(X39&gt;=Stammdaten!$G$5,3,IF(X39&gt;=Stammdaten!$G$6,4,5))))</f>
        <v>5</v>
      </c>
      <c r="Z39" s="194"/>
      <c r="AA39" s="5"/>
    </row>
    <row r="40" spans="1:27" s="6" customFormat="1" ht="15" customHeight="1" x14ac:dyDescent="0.25">
      <c r="A40" s="4" t="str">
        <f>Stammdaten!C40&amp;" "&amp;Stammdaten!D40</f>
        <v>35 Schülername 35</v>
      </c>
      <c r="B40" s="146"/>
      <c r="C40" s="181"/>
      <c r="D40" s="34">
        <f t="shared" si="3"/>
        <v>0</v>
      </c>
      <c r="E40" s="180"/>
      <c r="F40" s="185"/>
      <c r="G40" s="34">
        <f t="shared" si="0"/>
        <v>0</v>
      </c>
      <c r="H40" s="180"/>
      <c r="I40" s="147"/>
      <c r="J40" s="147"/>
      <c r="K40" s="147"/>
      <c r="L40" s="181"/>
      <c r="M40" s="183"/>
      <c r="N40" s="147"/>
      <c r="O40" s="181"/>
      <c r="P40" s="34">
        <f t="shared" si="1"/>
        <v>0</v>
      </c>
      <c r="Q40" s="146"/>
      <c r="R40" s="147"/>
      <c r="S40" s="147"/>
      <c r="T40" s="147"/>
      <c r="U40" s="25">
        <f t="shared" si="2"/>
        <v>0</v>
      </c>
      <c r="V40" s="191"/>
      <c r="W40" s="37">
        <f t="shared" si="5"/>
        <v>0</v>
      </c>
      <c r="X40" s="20">
        <f t="shared" si="4"/>
        <v>0</v>
      </c>
      <c r="Y40" s="21">
        <f>IF(X40&gt;=Stammdaten!$G$3,1,IF(X40&gt;=Stammdaten!$G$4,2,IF(X40&gt;=Stammdaten!$G$5,3,IF(X40&gt;=Stammdaten!$G$6,4,5))))</f>
        <v>5</v>
      </c>
      <c r="Z40" s="194"/>
      <c r="AA40" s="5"/>
    </row>
    <row r="41" spans="1:27" s="6" customFormat="1" ht="15" customHeight="1" x14ac:dyDescent="0.25">
      <c r="A41" s="4" t="str">
        <f>Stammdaten!C41&amp;" "&amp;Stammdaten!D41</f>
        <v>36 Schülername 36</v>
      </c>
      <c r="B41" s="146"/>
      <c r="C41" s="181"/>
      <c r="D41" s="34">
        <f t="shared" si="3"/>
        <v>0</v>
      </c>
      <c r="E41" s="180"/>
      <c r="F41" s="185"/>
      <c r="G41" s="34">
        <f>SUM(E41:F41)/SUM($E$5:$F$5)*100</f>
        <v>0</v>
      </c>
      <c r="H41" s="180"/>
      <c r="I41" s="147"/>
      <c r="J41" s="147"/>
      <c r="K41" s="147"/>
      <c r="L41" s="181"/>
      <c r="M41" s="183"/>
      <c r="N41" s="147"/>
      <c r="O41" s="181"/>
      <c r="P41" s="34">
        <f>SUM(H41:O41)/SUM($H$5:$O$5)*100</f>
        <v>0</v>
      </c>
      <c r="Q41" s="146"/>
      <c r="R41" s="147"/>
      <c r="S41" s="147"/>
      <c r="T41" s="147"/>
      <c r="U41" s="25">
        <f>SUM(Q41:T41)</f>
        <v>0</v>
      </c>
      <c r="V41" s="191"/>
      <c r="W41" s="37">
        <f t="shared" si="5"/>
        <v>0</v>
      </c>
      <c r="X41" s="20">
        <f t="shared" si="4"/>
        <v>0</v>
      </c>
      <c r="Y41" s="21">
        <f>IF(X41&gt;=Stammdaten!$G$3,1,IF(X41&gt;=Stammdaten!$G$4,2,IF(X41&gt;=Stammdaten!$G$5,3,IF(X41&gt;=Stammdaten!$G$6,4,5))))</f>
        <v>5</v>
      </c>
      <c r="Z41" s="194"/>
      <c r="AA41" s="5"/>
    </row>
  </sheetData>
  <mergeCells count="1">
    <mergeCell ref="Q1:U1"/>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1E81-CE3C-44A0-A84C-4D1B7477E232}">
  <sheetPr>
    <tabColor theme="8" tint="0.79998168889431442"/>
  </sheetPr>
  <dimension ref="A1:AA41"/>
  <sheetViews>
    <sheetView showGridLines="0" workbookViewId="0">
      <pane xSplit="1" ySplit="5" topLeftCell="B6" activePane="bottomRight" state="frozen"/>
      <selection pane="topRight" activeCell="B1" sqref="B1"/>
      <selection pane="bottomLeft" activeCell="A6" sqref="A6"/>
      <selection pane="bottomRight"/>
    </sheetView>
  </sheetViews>
  <sheetFormatPr baseColWidth="10" defaultColWidth="5.7109375" defaultRowHeight="15" customHeight="1" x14ac:dyDescent="0.25"/>
  <cols>
    <col min="1" max="1" width="21.42578125" style="7" customWidth="1"/>
    <col min="2" max="2" width="5.5703125" style="26" customWidth="1"/>
    <col min="3" max="3" width="5.5703125" style="27" customWidth="1"/>
    <col min="4" max="4" width="5.5703125" style="35" customWidth="1"/>
    <col min="5" max="5" width="5.5703125" style="28" customWidth="1"/>
    <col min="6" max="6" width="5.5703125" style="27" customWidth="1"/>
    <col min="7" max="7" width="5.5703125" style="35" customWidth="1"/>
    <col min="8" max="8" width="5.5703125" style="28" customWidth="1"/>
    <col min="9" max="11" width="5.5703125" style="29" customWidth="1"/>
    <col min="12" max="12" width="5.5703125" style="30" customWidth="1"/>
    <col min="13" max="13" width="5.5703125" style="31" customWidth="1"/>
    <col min="14" max="14" width="5.5703125" style="29" customWidth="1"/>
    <col min="15" max="15" width="5.5703125" style="30" customWidth="1"/>
    <col min="16" max="16" width="5.5703125" style="35" customWidth="1"/>
    <col min="17" max="17" width="5.7109375" style="26" customWidth="1"/>
    <col min="18" max="20" width="5.7109375" style="29" customWidth="1"/>
    <col min="21" max="21" width="5.7109375" style="30" customWidth="1"/>
    <col min="22" max="22" width="5.7109375" style="32" customWidth="1"/>
    <col min="23" max="23" width="5.7109375" style="38" customWidth="1"/>
    <col min="24" max="24" width="6.5703125" style="40" bestFit="1" customWidth="1"/>
    <col min="25" max="25" width="8.7109375" style="39" bestFit="1" customWidth="1"/>
    <col min="26" max="26" width="5.7109375" style="24"/>
    <col min="27" max="27" width="5.7109375" style="8"/>
    <col min="28" max="16384" width="5.7109375" style="9"/>
  </cols>
  <sheetData>
    <row r="1" spans="1:27" s="50" customFormat="1" ht="15" customHeight="1" x14ac:dyDescent="0.25">
      <c r="A1" s="46" t="str">
        <f>Stammdaten!C2&amp;" "&amp;Stammdaten!C4&amp;" "&amp;Stammdaten!C3</f>
        <v>6B Englisch 24/25</v>
      </c>
      <c r="B1" s="59"/>
      <c r="C1" s="60"/>
      <c r="D1" s="61"/>
      <c r="E1" s="59"/>
      <c r="F1" s="60"/>
      <c r="G1" s="61"/>
      <c r="H1" s="59"/>
      <c r="I1" s="60"/>
      <c r="J1" s="60"/>
      <c r="K1" s="60"/>
      <c r="L1" s="60"/>
      <c r="M1" s="62"/>
      <c r="N1" s="60"/>
      <c r="O1" s="60"/>
      <c r="P1" s="61"/>
      <c r="Q1" s="262" t="s">
        <v>78</v>
      </c>
      <c r="R1" s="263"/>
      <c r="S1" s="263"/>
      <c r="T1" s="263"/>
      <c r="U1" s="263"/>
      <c r="V1" s="62"/>
      <c r="W1" s="63"/>
      <c r="X1" s="59"/>
      <c r="Y1" s="60"/>
      <c r="Z1" s="63"/>
      <c r="AA1" s="49"/>
    </row>
    <row r="2" spans="1:27" s="50" customFormat="1" ht="15" customHeight="1" x14ac:dyDescent="0.25">
      <c r="A2" s="46" t="s">
        <v>89</v>
      </c>
      <c r="B2" s="59" t="s">
        <v>62</v>
      </c>
      <c r="C2" s="60" t="s">
        <v>63</v>
      </c>
      <c r="D2" s="61" t="s">
        <v>61</v>
      </c>
      <c r="E2" s="59" t="s">
        <v>64</v>
      </c>
      <c r="F2" s="60" t="s">
        <v>65</v>
      </c>
      <c r="G2" s="61" t="s">
        <v>84</v>
      </c>
      <c r="H2" s="59" t="s">
        <v>70</v>
      </c>
      <c r="I2" s="60" t="s">
        <v>71</v>
      </c>
      <c r="J2" s="60" t="s">
        <v>72</v>
      </c>
      <c r="K2" s="60" t="s">
        <v>73</v>
      </c>
      <c r="L2" s="60" t="s">
        <v>74</v>
      </c>
      <c r="M2" s="62" t="s">
        <v>75</v>
      </c>
      <c r="N2" s="60" t="s">
        <v>76</v>
      </c>
      <c r="O2" s="60" t="s">
        <v>77</v>
      </c>
      <c r="P2" s="61" t="s">
        <v>85</v>
      </c>
      <c r="Q2" s="59" t="s">
        <v>66</v>
      </c>
      <c r="R2" s="60" t="s">
        <v>67</v>
      </c>
      <c r="S2" s="60" t="s">
        <v>68</v>
      </c>
      <c r="T2" s="60" t="s">
        <v>69</v>
      </c>
      <c r="U2" s="60" t="s">
        <v>80</v>
      </c>
      <c r="V2" s="62" t="s">
        <v>79</v>
      </c>
      <c r="W2" s="63"/>
      <c r="X2" s="22"/>
      <c r="Y2" s="23"/>
      <c r="Z2" s="64"/>
      <c r="AA2" s="49"/>
    </row>
    <row r="3" spans="1:27" s="50" customFormat="1" ht="15" customHeight="1" thickBot="1" x14ac:dyDescent="0.3">
      <c r="A3" s="47"/>
      <c r="B3" s="52" t="s">
        <v>81</v>
      </c>
      <c r="C3" s="65" t="s">
        <v>81</v>
      </c>
      <c r="D3" s="66" t="s">
        <v>43</v>
      </c>
      <c r="E3" s="52" t="s">
        <v>81</v>
      </c>
      <c r="F3" s="65" t="s">
        <v>81</v>
      </c>
      <c r="G3" s="66" t="s">
        <v>43</v>
      </c>
      <c r="H3" s="67" t="s">
        <v>81</v>
      </c>
      <c r="I3" s="55" t="s">
        <v>81</v>
      </c>
      <c r="J3" s="55" t="s">
        <v>81</v>
      </c>
      <c r="K3" s="55" t="s">
        <v>81</v>
      </c>
      <c r="L3" s="53" t="s">
        <v>81</v>
      </c>
      <c r="M3" s="68" t="s">
        <v>81</v>
      </c>
      <c r="N3" s="55" t="s">
        <v>81</v>
      </c>
      <c r="O3" s="53" t="s">
        <v>81</v>
      </c>
      <c r="P3" s="66" t="s">
        <v>43</v>
      </c>
      <c r="Q3" s="52" t="s">
        <v>81</v>
      </c>
      <c r="R3" s="55" t="s">
        <v>81</v>
      </c>
      <c r="S3" s="55" t="s">
        <v>81</v>
      </c>
      <c r="T3" s="55" t="s">
        <v>81</v>
      </c>
      <c r="U3" s="53" t="s">
        <v>81</v>
      </c>
      <c r="V3" s="54" t="s">
        <v>81</v>
      </c>
      <c r="W3" s="56" t="s">
        <v>43</v>
      </c>
      <c r="X3" s="22" t="s">
        <v>43</v>
      </c>
      <c r="Y3" s="23" t="s">
        <v>41</v>
      </c>
      <c r="Z3" s="64" t="s">
        <v>54</v>
      </c>
      <c r="AA3" s="49"/>
    </row>
    <row r="4" spans="1:27" s="50" customFormat="1" ht="15" customHeight="1" x14ac:dyDescent="0.25">
      <c r="A4" s="48" t="s">
        <v>83</v>
      </c>
      <c r="B4" s="40"/>
      <c r="C4" s="69"/>
      <c r="D4" s="186">
        <v>25</v>
      </c>
      <c r="E4" s="70"/>
      <c r="F4" s="69"/>
      <c r="G4" s="186">
        <v>25</v>
      </c>
      <c r="H4" s="70"/>
      <c r="I4" s="39"/>
      <c r="J4" s="39"/>
      <c r="K4" s="39"/>
      <c r="L4" s="71"/>
      <c r="M4" s="72"/>
      <c r="N4" s="39"/>
      <c r="O4" s="71"/>
      <c r="P4" s="186">
        <v>25</v>
      </c>
      <c r="Q4" s="40"/>
      <c r="R4" s="39"/>
      <c r="S4" s="39"/>
      <c r="T4" s="39"/>
      <c r="U4" s="71"/>
      <c r="V4" s="73"/>
      <c r="W4" s="192">
        <v>25</v>
      </c>
      <c r="X4" s="40">
        <f>D4+G4+P4+W4</f>
        <v>100</v>
      </c>
      <c r="Y4" s="39"/>
      <c r="Z4" s="74"/>
      <c r="AA4" s="49"/>
    </row>
    <row r="5" spans="1:27" s="58" customFormat="1" ht="15" customHeight="1" thickBot="1" x14ac:dyDescent="0.3">
      <c r="A5" s="51" t="s">
        <v>82</v>
      </c>
      <c r="B5" s="141">
        <v>1</v>
      </c>
      <c r="C5" s="184">
        <v>1</v>
      </c>
      <c r="D5" s="76"/>
      <c r="E5" s="179">
        <v>1</v>
      </c>
      <c r="F5" s="184">
        <v>1</v>
      </c>
      <c r="G5" s="76"/>
      <c r="H5" s="179">
        <v>1</v>
      </c>
      <c r="I5" s="142">
        <v>1</v>
      </c>
      <c r="J5" s="142">
        <v>1</v>
      </c>
      <c r="K5" s="142">
        <v>1</v>
      </c>
      <c r="L5" s="143">
        <v>1</v>
      </c>
      <c r="M5" s="182">
        <v>1</v>
      </c>
      <c r="N5" s="142">
        <v>1</v>
      </c>
      <c r="O5" s="143">
        <v>1</v>
      </c>
      <c r="P5" s="76"/>
      <c r="Q5" s="141">
        <v>1</v>
      </c>
      <c r="R5" s="142">
        <v>1</v>
      </c>
      <c r="S5" s="142">
        <v>1</v>
      </c>
      <c r="T5" s="142">
        <v>1</v>
      </c>
      <c r="U5" s="78"/>
      <c r="V5" s="189">
        <v>1</v>
      </c>
      <c r="W5" s="79"/>
      <c r="X5" s="75"/>
      <c r="Y5" s="77"/>
      <c r="Z5" s="80"/>
      <c r="AA5" s="57"/>
    </row>
    <row r="6" spans="1:27" s="3" customFormat="1" ht="15" customHeight="1" x14ac:dyDescent="0.25">
      <c r="A6" s="1" t="str">
        <f>Stammdaten!C6&amp;" "&amp;Stammdaten!D6</f>
        <v>1 Schülername 01</v>
      </c>
      <c r="B6" s="187"/>
      <c r="C6" s="188"/>
      <c r="D6" s="36">
        <f>SUM(B6:C6)/SUM($B$5:$C$5)*100</f>
        <v>0</v>
      </c>
      <c r="E6" s="180"/>
      <c r="F6" s="185"/>
      <c r="G6" s="34">
        <f t="shared" ref="G6:G40" si="0">SUM(E6:F6)/SUM($E$5:$F$5)*100</f>
        <v>0</v>
      </c>
      <c r="H6" s="180"/>
      <c r="I6" s="147"/>
      <c r="J6" s="147"/>
      <c r="K6" s="147"/>
      <c r="L6" s="181"/>
      <c r="M6" s="183"/>
      <c r="N6" s="147"/>
      <c r="O6" s="181"/>
      <c r="P6" s="34">
        <f t="shared" ref="P6:P40" si="1">SUM(H6:O6)/SUM($H$5:$O$5)*100</f>
        <v>0</v>
      </c>
      <c r="Q6" s="146"/>
      <c r="R6" s="147"/>
      <c r="S6" s="147"/>
      <c r="T6" s="147"/>
      <c r="U6" s="25">
        <f t="shared" ref="U6:U40" si="2">SUM(Q6:T6)</f>
        <v>0</v>
      </c>
      <c r="V6" s="190"/>
      <c r="W6" s="37">
        <f>(U6+V6)/(SUM($Q$5:$T$5)+$V$5)*100</f>
        <v>0</v>
      </c>
      <c r="X6" s="18">
        <f>(D6*$D$4+G6*$G$4+P6*$P$4+W6*$W$4)/$X$4</f>
        <v>0</v>
      </c>
      <c r="Y6" s="19">
        <f>IF(X6&gt;=Stammdaten!$G$3,1,IF(X6&gt;=Stammdaten!$G$4,2,IF(X6&gt;=Stammdaten!$G$5,3,IF(X6&gt;=Stammdaten!$G$6,4,5))))</f>
        <v>5</v>
      </c>
      <c r="Z6" s="193"/>
      <c r="AA6" s="2"/>
    </row>
    <row r="7" spans="1:27" s="6" customFormat="1" ht="15" customHeight="1" x14ac:dyDescent="0.25">
      <c r="A7" s="4" t="str">
        <f>Stammdaten!C7&amp;" "&amp;Stammdaten!D7</f>
        <v>2 Schülername 02</v>
      </c>
      <c r="B7" s="146"/>
      <c r="C7" s="181"/>
      <c r="D7" s="34">
        <f t="shared" ref="D7:D41" si="3">SUM(B7:C7)/SUM($B$5:$C$5)*100</f>
        <v>0</v>
      </c>
      <c r="E7" s="180"/>
      <c r="F7" s="185"/>
      <c r="G7" s="34">
        <f t="shared" si="0"/>
        <v>0</v>
      </c>
      <c r="H7" s="180"/>
      <c r="I7" s="147"/>
      <c r="J7" s="147"/>
      <c r="K7" s="147"/>
      <c r="L7" s="181"/>
      <c r="M7" s="183"/>
      <c r="N7" s="147"/>
      <c r="O7" s="181"/>
      <c r="P7" s="34">
        <f t="shared" si="1"/>
        <v>0</v>
      </c>
      <c r="Q7" s="146"/>
      <c r="R7" s="147"/>
      <c r="S7" s="147"/>
      <c r="T7" s="147"/>
      <c r="U7" s="25">
        <f t="shared" si="2"/>
        <v>0</v>
      </c>
      <c r="V7" s="191"/>
      <c r="W7" s="37">
        <f>(U7+V7)/(SUM($Q$5:$T$5)+$V$5)*100</f>
        <v>0</v>
      </c>
      <c r="X7" s="20">
        <f t="shared" ref="X7:X41" si="4">(D7*$D$4+G7*$G$4+P7*$P$4+W7*$W$4)/$X$4</f>
        <v>0</v>
      </c>
      <c r="Y7" s="21">
        <f>IF(X7&gt;=Stammdaten!$G$3,1,IF(X7&gt;=Stammdaten!$G$4,2,IF(X7&gt;=Stammdaten!$G$5,3,IF(X7&gt;=Stammdaten!$G$6,4,5))))</f>
        <v>5</v>
      </c>
      <c r="Z7" s="194"/>
      <c r="AA7" s="5"/>
    </row>
    <row r="8" spans="1:27" s="6" customFormat="1" ht="15" customHeight="1" x14ac:dyDescent="0.25">
      <c r="A8" s="4" t="str">
        <f>Stammdaten!C8&amp;" "&amp;Stammdaten!D8</f>
        <v>3 Schülername 03</v>
      </c>
      <c r="B8" s="146"/>
      <c r="C8" s="181"/>
      <c r="D8" s="34">
        <f t="shared" si="3"/>
        <v>0</v>
      </c>
      <c r="E8" s="180"/>
      <c r="F8" s="185"/>
      <c r="G8" s="34">
        <f t="shared" si="0"/>
        <v>0</v>
      </c>
      <c r="H8" s="180"/>
      <c r="I8" s="147"/>
      <c r="J8" s="147"/>
      <c r="K8" s="147"/>
      <c r="L8" s="181"/>
      <c r="M8" s="183"/>
      <c r="N8" s="147"/>
      <c r="O8" s="181"/>
      <c r="P8" s="34">
        <f t="shared" si="1"/>
        <v>0</v>
      </c>
      <c r="Q8" s="146"/>
      <c r="R8" s="147"/>
      <c r="S8" s="147"/>
      <c r="T8" s="147"/>
      <c r="U8" s="25">
        <f t="shared" si="2"/>
        <v>0</v>
      </c>
      <c r="V8" s="191"/>
      <c r="W8" s="37">
        <f t="shared" ref="W8:W41" si="5">(U8+V8)/(SUM($Q$5:$T$5)+$V$5)*100</f>
        <v>0</v>
      </c>
      <c r="X8" s="20">
        <f t="shared" si="4"/>
        <v>0</v>
      </c>
      <c r="Y8" s="21">
        <f>IF(X8&gt;=Stammdaten!$G$3,1,IF(X8&gt;=Stammdaten!$G$4,2,IF(X8&gt;=Stammdaten!$G$5,3,IF(X8&gt;=Stammdaten!$G$6,4,5))))</f>
        <v>5</v>
      </c>
      <c r="Z8" s="194"/>
      <c r="AA8" s="5"/>
    </row>
    <row r="9" spans="1:27" s="6" customFormat="1" ht="15" customHeight="1" x14ac:dyDescent="0.25">
      <c r="A9" s="4" t="str">
        <f>Stammdaten!C9&amp;" "&amp;Stammdaten!D9</f>
        <v>4 Schülername 04</v>
      </c>
      <c r="B9" s="146"/>
      <c r="C9" s="181"/>
      <c r="D9" s="34">
        <f t="shared" si="3"/>
        <v>0</v>
      </c>
      <c r="E9" s="180"/>
      <c r="F9" s="185"/>
      <c r="G9" s="34">
        <f t="shared" si="0"/>
        <v>0</v>
      </c>
      <c r="H9" s="180"/>
      <c r="I9" s="147"/>
      <c r="J9" s="147"/>
      <c r="K9" s="147"/>
      <c r="L9" s="181"/>
      <c r="M9" s="183"/>
      <c r="N9" s="147"/>
      <c r="O9" s="181"/>
      <c r="P9" s="34">
        <f t="shared" si="1"/>
        <v>0</v>
      </c>
      <c r="Q9" s="146"/>
      <c r="R9" s="147"/>
      <c r="S9" s="147"/>
      <c r="T9" s="147"/>
      <c r="U9" s="25">
        <f t="shared" si="2"/>
        <v>0</v>
      </c>
      <c r="V9" s="191"/>
      <c r="W9" s="37">
        <f t="shared" si="5"/>
        <v>0</v>
      </c>
      <c r="X9" s="20">
        <f t="shared" si="4"/>
        <v>0</v>
      </c>
      <c r="Y9" s="21">
        <f>IF(X9&gt;=Stammdaten!$G$3,1,IF(X9&gt;=Stammdaten!$G$4,2,IF(X9&gt;=Stammdaten!$G$5,3,IF(X9&gt;=Stammdaten!$G$6,4,5))))</f>
        <v>5</v>
      </c>
      <c r="Z9" s="194"/>
      <c r="AA9" s="5"/>
    </row>
    <row r="10" spans="1:27" s="6" customFormat="1" ht="15" customHeight="1" x14ac:dyDescent="0.25">
      <c r="A10" s="4" t="str">
        <f>Stammdaten!C10&amp;" "&amp;Stammdaten!D10</f>
        <v>5 Schülername 05</v>
      </c>
      <c r="B10" s="146"/>
      <c r="C10" s="181"/>
      <c r="D10" s="34">
        <f t="shared" si="3"/>
        <v>0</v>
      </c>
      <c r="E10" s="180"/>
      <c r="F10" s="185"/>
      <c r="G10" s="34">
        <f t="shared" si="0"/>
        <v>0</v>
      </c>
      <c r="H10" s="180"/>
      <c r="I10" s="147"/>
      <c r="J10" s="147"/>
      <c r="K10" s="147"/>
      <c r="L10" s="181"/>
      <c r="M10" s="183"/>
      <c r="N10" s="147"/>
      <c r="O10" s="181"/>
      <c r="P10" s="34">
        <f t="shared" si="1"/>
        <v>0</v>
      </c>
      <c r="Q10" s="146"/>
      <c r="R10" s="147"/>
      <c r="S10" s="147"/>
      <c r="T10" s="147"/>
      <c r="U10" s="25">
        <f t="shared" si="2"/>
        <v>0</v>
      </c>
      <c r="V10" s="191"/>
      <c r="W10" s="37">
        <f t="shared" si="5"/>
        <v>0</v>
      </c>
      <c r="X10" s="20">
        <f t="shared" si="4"/>
        <v>0</v>
      </c>
      <c r="Y10" s="21">
        <f>IF(X10&gt;=Stammdaten!$G$3,1,IF(X10&gt;=Stammdaten!$G$4,2,IF(X10&gt;=Stammdaten!$G$5,3,IF(X10&gt;=Stammdaten!$G$6,4,5))))</f>
        <v>5</v>
      </c>
      <c r="Z10" s="194"/>
      <c r="AA10" s="5"/>
    </row>
    <row r="11" spans="1:27" s="6" customFormat="1" ht="15" customHeight="1" x14ac:dyDescent="0.25">
      <c r="A11" s="4" t="str">
        <f>Stammdaten!C11&amp;" "&amp;Stammdaten!D11</f>
        <v>6 Schülername 06</v>
      </c>
      <c r="B11" s="146"/>
      <c r="C11" s="181"/>
      <c r="D11" s="34">
        <f t="shared" si="3"/>
        <v>0</v>
      </c>
      <c r="E11" s="180"/>
      <c r="F11" s="185"/>
      <c r="G11" s="34">
        <f t="shared" si="0"/>
        <v>0</v>
      </c>
      <c r="H11" s="180"/>
      <c r="I11" s="147"/>
      <c r="J11" s="147"/>
      <c r="K11" s="147"/>
      <c r="L11" s="181"/>
      <c r="M11" s="183"/>
      <c r="N11" s="147"/>
      <c r="O11" s="181"/>
      <c r="P11" s="34">
        <f t="shared" si="1"/>
        <v>0</v>
      </c>
      <c r="Q11" s="146"/>
      <c r="R11" s="147"/>
      <c r="S11" s="147"/>
      <c r="T11" s="147"/>
      <c r="U11" s="25">
        <f t="shared" si="2"/>
        <v>0</v>
      </c>
      <c r="V11" s="191"/>
      <c r="W11" s="37">
        <f t="shared" si="5"/>
        <v>0</v>
      </c>
      <c r="X11" s="20">
        <f t="shared" si="4"/>
        <v>0</v>
      </c>
      <c r="Y11" s="21">
        <f>IF(X11&gt;=Stammdaten!$G$3,1,IF(X11&gt;=Stammdaten!$G$4,2,IF(X11&gt;=Stammdaten!$G$5,3,IF(X11&gt;=Stammdaten!$G$6,4,5))))</f>
        <v>5</v>
      </c>
      <c r="Z11" s="194"/>
      <c r="AA11" s="5"/>
    </row>
    <row r="12" spans="1:27" s="6" customFormat="1" ht="15" customHeight="1" x14ac:dyDescent="0.25">
      <c r="A12" s="4" t="str">
        <f>Stammdaten!C12&amp;" "&amp;Stammdaten!D12</f>
        <v>7 Schülername 07</v>
      </c>
      <c r="B12" s="146"/>
      <c r="C12" s="181"/>
      <c r="D12" s="34">
        <f t="shared" si="3"/>
        <v>0</v>
      </c>
      <c r="E12" s="180"/>
      <c r="F12" s="185"/>
      <c r="G12" s="34">
        <f t="shared" si="0"/>
        <v>0</v>
      </c>
      <c r="H12" s="180"/>
      <c r="I12" s="147"/>
      <c r="J12" s="147"/>
      <c r="K12" s="147"/>
      <c r="L12" s="181"/>
      <c r="M12" s="183"/>
      <c r="N12" s="147"/>
      <c r="O12" s="181"/>
      <c r="P12" s="34">
        <f t="shared" si="1"/>
        <v>0</v>
      </c>
      <c r="Q12" s="146"/>
      <c r="R12" s="147"/>
      <c r="S12" s="147"/>
      <c r="T12" s="147"/>
      <c r="U12" s="25">
        <f t="shared" si="2"/>
        <v>0</v>
      </c>
      <c r="V12" s="191"/>
      <c r="W12" s="37">
        <f t="shared" si="5"/>
        <v>0</v>
      </c>
      <c r="X12" s="20">
        <f t="shared" si="4"/>
        <v>0</v>
      </c>
      <c r="Y12" s="21">
        <f>IF(X12&gt;=Stammdaten!$G$3,1,IF(X12&gt;=Stammdaten!$G$4,2,IF(X12&gt;=Stammdaten!$G$5,3,IF(X12&gt;=Stammdaten!$G$6,4,5))))</f>
        <v>5</v>
      </c>
      <c r="Z12" s="194"/>
      <c r="AA12" s="5"/>
    </row>
    <row r="13" spans="1:27" s="6" customFormat="1" ht="15" customHeight="1" x14ac:dyDescent="0.25">
      <c r="A13" s="4" t="str">
        <f>Stammdaten!C13&amp;" "&amp;Stammdaten!D13</f>
        <v>8 Schülername 08</v>
      </c>
      <c r="B13" s="146"/>
      <c r="C13" s="181"/>
      <c r="D13" s="34">
        <f t="shared" si="3"/>
        <v>0</v>
      </c>
      <c r="E13" s="180"/>
      <c r="F13" s="185"/>
      <c r="G13" s="34">
        <f t="shared" si="0"/>
        <v>0</v>
      </c>
      <c r="H13" s="180"/>
      <c r="I13" s="147"/>
      <c r="J13" s="147"/>
      <c r="K13" s="147"/>
      <c r="L13" s="181"/>
      <c r="M13" s="183"/>
      <c r="N13" s="147"/>
      <c r="O13" s="181"/>
      <c r="P13" s="34">
        <f t="shared" si="1"/>
        <v>0</v>
      </c>
      <c r="Q13" s="146"/>
      <c r="R13" s="147"/>
      <c r="S13" s="147"/>
      <c r="T13" s="147"/>
      <c r="U13" s="25">
        <f t="shared" si="2"/>
        <v>0</v>
      </c>
      <c r="V13" s="191"/>
      <c r="W13" s="37">
        <f t="shared" si="5"/>
        <v>0</v>
      </c>
      <c r="X13" s="20">
        <f t="shared" si="4"/>
        <v>0</v>
      </c>
      <c r="Y13" s="21">
        <f>IF(X13&gt;=Stammdaten!$G$3,1,IF(X13&gt;=Stammdaten!$G$4,2,IF(X13&gt;=Stammdaten!$G$5,3,IF(X13&gt;=Stammdaten!$G$6,4,5))))</f>
        <v>5</v>
      </c>
      <c r="Z13" s="194"/>
      <c r="AA13" s="5"/>
    </row>
    <row r="14" spans="1:27" s="6" customFormat="1" ht="15" customHeight="1" x14ac:dyDescent="0.25">
      <c r="A14" s="4" t="str">
        <f>Stammdaten!C14&amp;" "&amp;Stammdaten!D14</f>
        <v>9 Schülername 09</v>
      </c>
      <c r="B14" s="146"/>
      <c r="C14" s="181"/>
      <c r="D14" s="34">
        <f t="shared" si="3"/>
        <v>0</v>
      </c>
      <c r="E14" s="180"/>
      <c r="F14" s="185"/>
      <c r="G14" s="34">
        <f t="shared" si="0"/>
        <v>0</v>
      </c>
      <c r="H14" s="180"/>
      <c r="I14" s="147"/>
      <c r="J14" s="147"/>
      <c r="K14" s="147"/>
      <c r="L14" s="181"/>
      <c r="M14" s="183"/>
      <c r="N14" s="147"/>
      <c r="O14" s="181"/>
      <c r="P14" s="34">
        <f t="shared" si="1"/>
        <v>0</v>
      </c>
      <c r="Q14" s="146"/>
      <c r="R14" s="147"/>
      <c r="S14" s="147"/>
      <c r="T14" s="147"/>
      <c r="U14" s="25">
        <f t="shared" si="2"/>
        <v>0</v>
      </c>
      <c r="V14" s="191"/>
      <c r="W14" s="37">
        <f t="shared" si="5"/>
        <v>0</v>
      </c>
      <c r="X14" s="20">
        <f t="shared" si="4"/>
        <v>0</v>
      </c>
      <c r="Y14" s="21">
        <f>IF(X14&gt;=Stammdaten!$G$3,1,IF(X14&gt;=Stammdaten!$G$4,2,IF(X14&gt;=Stammdaten!$G$5,3,IF(X14&gt;=Stammdaten!$G$6,4,5))))</f>
        <v>5</v>
      </c>
      <c r="Z14" s="194"/>
      <c r="AA14" s="5"/>
    </row>
    <row r="15" spans="1:27" s="6" customFormat="1" ht="15" customHeight="1" x14ac:dyDescent="0.25">
      <c r="A15" s="4" t="str">
        <f>Stammdaten!C15&amp;" "&amp;Stammdaten!D15</f>
        <v>10 Schülername 10</v>
      </c>
      <c r="B15" s="146"/>
      <c r="C15" s="181"/>
      <c r="D15" s="34">
        <f t="shared" si="3"/>
        <v>0</v>
      </c>
      <c r="E15" s="180"/>
      <c r="F15" s="185"/>
      <c r="G15" s="34">
        <f t="shared" si="0"/>
        <v>0</v>
      </c>
      <c r="H15" s="180"/>
      <c r="I15" s="147"/>
      <c r="J15" s="147"/>
      <c r="K15" s="147"/>
      <c r="L15" s="181"/>
      <c r="M15" s="183"/>
      <c r="N15" s="147"/>
      <c r="O15" s="181"/>
      <c r="P15" s="34">
        <f t="shared" si="1"/>
        <v>0</v>
      </c>
      <c r="Q15" s="146"/>
      <c r="R15" s="147"/>
      <c r="S15" s="147"/>
      <c r="T15" s="147"/>
      <c r="U15" s="25">
        <f t="shared" si="2"/>
        <v>0</v>
      </c>
      <c r="V15" s="191"/>
      <c r="W15" s="37">
        <f t="shared" si="5"/>
        <v>0</v>
      </c>
      <c r="X15" s="20">
        <f t="shared" si="4"/>
        <v>0</v>
      </c>
      <c r="Y15" s="21">
        <f>IF(X15&gt;=Stammdaten!$G$3,1,IF(X15&gt;=Stammdaten!$G$4,2,IF(X15&gt;=Stammdaten!$G$5,3,IF(X15&gt;=Stammdaten!$G$6,4,5))))</f>
        <v>5</v>
      </c>
      <c r="Z15" s="194"/>
      <c r="AA15" s="5"/>
    </row>
    <row r="16" spans="1:27" s="6" customFormat="1" ht="15" customHeight="1" x14ac:dyDescent="0.25">
      <c r="A16" s="4" t="str">
        <f>Stammdaten!C16&amp;" "&amp;Stammdaten!D16</f>
        <v>11 Schülername 11</v>
      </c>
      <c r="B16" s="146"/>
      <c r="C16" s="181"/>
      <c r="D16" s="34">
        <f t="shared" si="3"/>
        <v>0</v>
      </c>
      <c r="E16" s="180"/>
      <c r="F16" s="185"/>
      <c r="G16" s="34">
        <f t="shared" si="0"/>
        <v>0</v>
      </c>
      <c r="H16" s="180"/>
      <c r="I16" s="147"/>
      <c r="J16" s="147"/>
      <c r="K16" s="147"/>
      <c r="L16" s="181"/>
      <c r="M16" s="183"/>
      <c r="N16" s="147"/>
      <c r="O16" s="181"/>
      <c r="P16" s="34">
        <f t="shared" si="1"/>
        <v>0</v>
      </c>
      <c r="Q16" s="146"/>
      <c r="R16" s="147"/>
      <c r="S16" s="147"/>
      <c r="T16" s="147"/>
      <c r="U16" s="25">
        <f t="shared" si="2"/>
        <v>0</v>
      </c>
      <c r="V16" s="191"/>
      <c r="W16" s="37">
        <f t="shared" si="5"/>
        <v>0</v>
      </c>
      <c r="X16" s="20">
        <f t="shared" si="4"/>
        <v>0</v>
      </c>
      <c r="Y16" s="21">
        <f>IF(X16&gt;=Stammdaten!$G$3,1,IF(X16&gt;=Stammdaten!$G$4,2,IF(X16&gt;=Stammdaten!$G$5,3,IF(X16&gt;=Stammdaten!$G$6,4,5))))</f>
        <v>5</v>
      </c>
      <c r="Z16" s="194"/>
      <c r="AA16" s="5"/>
    </row>
    <row r="17" spans="1:27" s="6" customFormat="1" ht="15" customHeight="1" x14ac:dyDescent="0.25">
      <c r="A17" s="4" t="str">
        <f>Stammdaten!C17&amp;" "&amp;Stammdaten!D17</f>
        <v>12 Schülername 12</v>
      </c>
      <c r="B17" s="146"/>
      <c r="C17" s="181"/>
      <c r="D17" s="34">
        <f t="shared" si="3"/>
        <v>0</v>
      </c>
      <c r="E17" s="180"/>
      <c r="F17" s="185"/>
      <c r="G17" s="34">
        <f t="shared" si="0"/>
        <v>0</v>
      </c>
      <c r="H17" s="180"/>
      <c r="I17" s="147"/>
      <c r="J17" s="147"/>
      <c r="K17" s="147"/>
      <c r="L17" s="181"/>
      <c r="M17" s="183"/>
      <c r="N17" s="147"/>
      <c r="O17" s="181"/>
      <c r="P17" s="34">
        <f t="shared" si="1"/>
        <v>0</v>
      </c>
      <c r="Q17" s="146"/>
      <c r="R17" s="147"/>
      <c r="S17" s="147"/>
      <c r="T17" s="147"/>
      <c r="U17" s="25">
        <f t="shared" si="2"/>
        <v>0</v>
      </c>
      <c r="V17" s="191"/>
      <c r="W17" s="37">
        <f t="shared" si="5"/>
        <v>0</v>
      </c>
      <c r="X17" s="20">
        <f t="shared" si="4"/>
        <v>0</v>
      </c>
      <c r="Y17" s="21">
        <f>IF(X17&gt;=Stammdaten!$G$3,1,IF(X17&gt;=Stammdaten!$G$4,2,IF(X17&gt;=Stammdaten!$G$5,3,IF(X17&gt;=Stammdaten!$G$6,4,5))))</f>
        <v>5</v>
      </c>
      <c r="Z17" s="194"/>
      <c r="AA17" s="5"/>
    </row>
    <row r="18" spans="1:27" s="6" customFormat="1" ht="15" customHeight="1" x14ac:dyDescent="0.25">
      <c r="A18" s="4" t="str">
        <f>Stammdaten!C18&amp;" "&amp;Stammdaten!D18</f>
        <v>13 Schülername 13</v>
      </c>
      <c r="B18" s="146"/>
      <c r="C18" s="181"/>
      <c r="D18" s="34">
        <f t="shared" si="3"/>
        <v>0</v>
      </c>
      <c r="E18" s="180"/>
      <c r="F18" s="185"/>
      <c r="G18" s="34">
        <f t="shared" si="0"/>
        <v>0</v>
      </c>
      <c r="H18" s="180"/>
      <c r="I18" s="147"/>
      <c r="J18" s="147"/>
      <c r="K18" s="147"/>
      <c r="L18" s="181"/>
      <c r="M18" s="183"/>
      <c r="N18" s="147"/>
      <c r="O18" s="181"/>
      <c r="P18" s="34">
        <f t="shared" si="1"/>
        <v>0</v>
      </c>
      <c r="Q18" s="146"/>
      <c r="R18" s="147"/>
      <c r="S18" s="147"/>
      <c r="T18" s="147"/>
      <c r="U18" s="25">
        <f t="shared" si="2"/>
        <v>0</v>
      </c>
      <c r="V18" s="191"/>
      <c r="W18" s="37">
        <f t="shared" si="5"/>
        <v>0</v>
      </c>
      <c r="X18" s="20">
        <f t="shared" si="4"/>
        <v>0</v>
      </c>
      <c r="Y18" s="21">
        <f>IF(X18&gt;=Stammdaten!$G$3,1,IF(X18&gt;=Stammdaten!$G$4,2,IF(X18&gt;=Stammdaten!$G$5,3,IF(X18&gt;=Stammdaten!$G$6,4,5))))</f>
        <v>5</v>
      </c>
      <c r="Z18" s="194"/>
      <c r="AA18" s="5"/>
    </row>
    <row r="19" spans="1:27" s="6" customFormat="1" ht="15" customHeight="1" x14ac:dyDescent="0.25">
      <c r="A19" s="4" t="str">
        <f>Stammdaten!C19&amp;" "&amp;Stammdaten!D19</f>
        <v>14 Schülername 14</v>
      </c>
      <c r="B19" s="146"/>
      <c r="C19" s="181"/>
      <c r="D19" s="34">
        <f t="shared" si="3"/>
        <v>0</v>
      </c>
      <c r="E19" s="180"/>
      <c r="F19" s="185"/>
      <c r="G19" s="34">
        <f t="shared" si="0"/>
        <v>0</v>
      </c>
      <c r="H19" s="180"/>
      <c r="I19" s="147"/>
      <c r="J19" s="147"/>
      <c r="K19" s="147"/>
      <c r="L19" s="181"/>
      <c r="M19" s="183"/>
      <c r="N19" s="147"/>
      <c r="O19" s="181"/>
      <c r="P19" s="34">
        <f t="shared" si="1"/>
        <v>0</v>
      </c>
      <c r="Q19" s="146"/>
      <c r="R19" s="147"/>
      <c r="S19" s="147"/>
      <c r="T19" s="147"/>
      <c r="U19" s="25">
        <f t="shared" si="2"/>
        <v>0</v>
      </c>
      <c r="V19" s="191"/>
      <c r="W19" s="37">
        <f t="shared" si="5"/>
        <v>0</v>
      </c>
      <c r="X19" s="20">
        <f t="shared" si="4"/>
        <v>0</v>
      </c>
      <c r="Y19" s="21">
        <f>IF(X19&gt;=Stammdaten!$G$3,1,IF(X19&gt;=Stammdaten!$G$4,2,IF(X19&gt;=Stammdaten!$G$5,3,IF(X19&gt;=Stammdaten!$G$6,4,5))))</f>
        <v>5</v>
      </c>
      <c r="Z19" s="194"/>
      <c r="AA19" s="5"/>
    </row>
    <row r="20" spans="1:27" s="6" customFormat="1" ht="15" customHeight="1" x14ac:dyDescent="0.25">
      <c r="A20" s="4" t="str">
        <f>Stammdaten!C20&amp;" "&amp;Stammdaten!D20</f>
        <v>15 Schülername 15</v>
      </c>
      <c r="B20" s="146"/>
      <c r="C20" s="181"/>
      <c r="D20" s="34">
        <f t="shared" si="3"/>
        <v>0</v>
      </c>
      <c r="E20" s="180"/>
      <c r="F20" s="185"/>
      <c r="G20" s="34">
        <f t="shared" si="0"/>
        <v>0</v>
      </c>
      <c r="H20" s="180"/>
      <c r="I20" s="147"/>
      <c r="J20" s="147"/>
      <c r="K20" s="147"/>
      <c r="L20" s="181"/>
      <c r="M20" s="183"/>
      <c r="N20" s="147"/>
      <c r="O20" s="181"/>
      <c r="P20" s="34">
        <f t="shared" si="1"/>
        <v>0</v>
      </c>
      <c r="Q20" s="146"/>
      <c r="R20" s="147"/>
      <c r="S20" s="147"/>
      <c r="T20" s="147"/>
      <c r="U20" s="25">
        <f t="shared" si="2"/>
        <v>0</v>
      </c>
      <c r="V20" s="191"/>
      <c r="W20" s="37">
        <f t="shared" si="5"/>
        <v>0</v>
      </c>
      <c r="X20" s="20">
        <f t="shared" si="4"/>
        <v>0</v>
      </c>
      <c r="Y20" s="21">
        <f>IF(X20&gt;=Stammdaten!$G$3,1,IF(X20&gt;=Stammdaten!$G$4,2,IF(X20&gt;=Stammdaten!$G$5,3,IF(X20&gt;=Stammdaten!$G$6,4,5))))</f>
        <v>5</v>
      </c>
      <c r="Z20" s="194"/>
      <c r="AA20" s="5"/>
    </row>
    <row r="21" spans="1:27" s="6" customFormat="1" ht="15" customHeight="1" x14ac:dyDescent="0.25">
      <c r="A21" s="4" t="str">
        <f>Stammdaten!C21&amp;" "&amp;Stammdaten!D21</f>
        <v>16 Schülername 16</v>
      </c>
      <c r="B21" s="146"/>
      <c r="C21" s="181"/>
      <c r="D21" s="34">
        <f t="shared" si="3"/>
        <v>0</v>
      </c>
      <c r="E21" s="180"/>
      <c r="F21" s="185"/>
      <c r="G21" s="34">
        <f t="shared" si="0"/>
        <v>0</v>
      </c>
      <c r="H21" s="180"/>
      <c r="I21" s="147"/>
      <c r="J21" s="147"/>
      <c r="K21" s="147"/>
      <c r="L21" s="181"/>
      <c r="M21" s="183"/>
      <c r="N21" s="147"/>
      <c r="O21" s="181"/>
      <c r="P21" s="34">
        <f t="shared" si="1"/>
        <v>0</v>
      </c>
      <c r="Q21" s="146"/>
      <c r="R21" s="147"/>
      <c r="S21" s="147"/>
      <c r="T21" s="147"/>
      <c r="U21" s="25">
        <f t="shared" si="2"/>
        <v>0</v>
      </c>
      <c r="V21" s="191"/>
      <c r="W21" s="37">
        <f t="shared" si="5"/>
        <v>0</v>
      </c>
      <c r="X21" s="20">
        <f t="shared" si="4"/>
        <v>0</v>
      </c>
      <c r="Y21" s="21">
        <f>IF(X21&gt;=Stammdaten!$G$3,1,IF(X21&gt;=Stammdaten!$G$4,2,IF(X21&gt;=Stammdaten!$G$5,3,IF(X21&gt;=Stammdaten!$G$6,4,5))))</f>
        <v>5</v>
      </c>
      <c r="Z21" s="194"/>
      <c r="AA21" s="5"/>
    </row>
    <row r="22" spans="1:27" s="6" customFormat="1" ht="15" customHeight="1" x14ac:dyDescent="0.25">
      <c r="A22" s="4" t="str">
        <f>Stammdaten!C22&amp;" "&amp;Stammdaten!D22</f>
        <v>17 Schülername 17</v>
      </c>
      <c r="B22" s="146"/>
      <c r="C22" s="181"/>
      <c r="D22" s="34">
        <f t="shared" si="3"/>
        <v>0</v>
      </c>
      <c r="E22" s="180"/>
      <c r="F22" s="185"/>
      <c r="G22" s="34">
        <f t="shared" si="0"/>
        <v>0</v>
      </c>
      <c r="H22" s="180"/>
      <c r="I22" s="147"/>
      <c r="J22" s="147"/>
      <c r="K22" s="147"/>
      <c r="L22" s="181"/>
      <c r="M22" s="183"/>
      <c r="N22" s="147"/>
      <c r="O22" s="181"/>
      <c r="P22" s="34">
        <f t="shared" si="1"/>
        <v>0</v>
      </c>
      <c r="Q22" s="146"/>
      <c r="R22" s="147"/>
      <c r="S22" s="147"/>
      <c r="T22" s="147"/>
      <c r="U22" s="25">
        <f t="shared" si="2"/>
        <v>0</v>
      </c>
      <c r="V22" s="191"/>
      <c r="W22" s="37">
        <f t="shared" si="5"/>
        <v>0</v>
      </c>
      <c r="X22" s="20">
        <f t="shared" si="4"/>
        <v>0</v>
      </c>
      <c r="Y22" s="21">
        <f>IF(X22&gt;=Stammdaten!$G$3,1,IF(X22&gt;=Stammdaten!$G$4,2,IF(X22&gt;=Stammdaten!$G$5,3,IF(X22&gt;=Stammdaten!$G$6,4,5))))</f>
        <v>5</v>
      </c>
      <c r="Z22" s="194"/>
      <c r="AA22" s="5"/>
    </row>
    <row r="23" spans="1:27" s="6" customFormat="1" ht="15" customHeight="1" x14ac:dyDescent="0.25">
      <c r="A23" s="4" t="str">
        <f>Stammdaten!C23&amp;" "&amp;Stammdaten!D23</f>
        <v>18 Schülername 18</v>
      </c>
      <c r="B23" s="146"/>
      <c r="C23" s="181"/>
      <c r="D23" s="34">
        <f t="shared" si="3"/>
        <v>0</v>
      </c>
      <c r="E23" s="180"/>
      <c r="F23" s="185"/>
      <c r="G23" s="34">
        <f t="shared" si="0"/>
        <v>0</v>
      </c>
      <c r="H23" s="180"/>
      <c r="I23" s="147"/>
      <c r="J23" s="147"/>
      <c r="K23" s="147"/>
      <c r="L23" s="181"/>
      <c r="M23" s="183"/>
      <c r="N23" s="147"/>
      <c r="O23" s="181"/>
      <c r="P23" s="34">
        <f t="shared" si="1"/>
        <v>0</v>
      </c>
      <c r="Q23" s="146"/>
      <c r="R23" s="147"/>
      <c r="S23" s="147"/>
      <c r="T23" s="147"/>
      <c r="U23" s="25">
        <f t="shared" si="2"/>
        <v>0</v>
      </c>
      <c r="V23" s="191"/>
      <c r="W23" s="37">
        <f t="shared" si="5"/>
        <v>0</v>
      </c>
      <c r="X23" s="20">
        <f t="shared" si="4"/>
        <v>0</v>
      </c>
      <c r="Y23" s="21">
        <f>IF(X23&gt;=Stammdaten!$G$3,1,IF(X23&gt;=Stammdaten!$G$4,2,IF(X23&gt;=Stammdaten!$G$5,3,IF(X23&gt;=Stammdaten!$G$6,4,5))))</f>
        <v>5</v>
      </c>
      <c r="Z23" s="194"/>
      <c r="AA23" s="5"/>
    </row>
    <row r="24" spans="1:27" s="6" customFormat="1" ht="15" customHeight="1" x14ac:dyDescent="0.25">
      <c r="A24" s="4" t="str">
        <f>Stammdaten!C24&amp;" "&amp;Stammdaten!D24</f>
        <v>19 Schülername 19</v>
      </c>
      <c r="B24" s="146"/>
      <c r="C24" s="181"/>
      <c r="D24" s="34">
        <f t="shared" si="3"/>
        <v>0</v>
      </c>
      <c r="E24" s="180"/>
      <c r="F24" s="185"/>
      <c r="G24" s="34">
        <f t="shared" si="0"/>
        <v>0</v>
      </c>
      <c r="H24" s="180"/>
      <c r="I24" s="147"/>
      <c r="J24" s="147"/>
      <c r="K24" s="147"/>
      <c r="L24" s="181"/>
      <c r="M24" s="183"/>
      <c r="N24" s="147"/>
      <c r="O24" s="181"/>
      <c r="P24" s="34">
        <f t="shared" si="1"/>
        <v>0</v>
      </c>
      <c r="Q24" s="146"/>
      <c r="R24" s="147"/>
      <c r="S24" s="147"/>
      <c r="T24" s="147"/>
      <c r="U24" s="25">
        <f t="shared" si="2"/>
        <v>0</v>
      </c>
      <c r="V24" s="191"/>
      <c r="W24" s="37">
        <f t="shared" si="5"/>
        <v>0</v>
      </c>
      <c r="X24" s="20">
        <f t="shared" si="4"/>
        <v>0</v>
      </c>
      <c r="Y24" s="21">
        <f>IF(X24&gt;=Stammdaten!$G$3,1,IF(X24&gt;=Stammdaten!$G$4,2,IF(X24&gt;=Stammdaten!$G$5,3,IF(X24&gt;=Stammdaten!$G$6,4,5))))</f>
        <v>5</v>
      </c>
      <c r="Z24" s="194"/>
      <c r="AA24" s="5"/>
    </row>
    <row r="25" spans="1:27" s="6" customFormat="1" ht="15" customHeight="1" x14ac:dyDescent="0.25">
      <c r="A25" s="4" t="str">
        <f>Stammdaten!C25&amp;" "&amp;Stammdaten!D25</f>
        <v>20 Schülername 20</v>
      </c>
      <c r="B25" s="146"/>
      <c r="C25" s="181"/>
      <c r="D25" s="34">
        <f t="shared" si="3"/>
        <v>0</v>
      </c>
      <c r="E25" s="180"/>
      <c r="F25" s="185"/>
      <c r="G25" s="34">
        <f t="shared" si="0"/>
        <v>0</v>
      </c>
      <c r="H25" s="180"/>
      <c r="I25" s="147"/>
      <c r="J25" s="147"/>
      <c r="K25" s="147"/>
      <c r="L25" s="181"/>
      <c r="M25" s="183"/>
      <c r="N25" s="147"/>
      <c r="O25" s="181"/>
      <c r="P25" s="34">
        <f t="shared" si="1"/>
        <v>0</v>
      </c>
      <c r="Q25" s="146"/>
      <c r="R25" s="147"/>
      <c r="S25" s="147"/>
      <c r="T25" s="147"/>
      <c r="U25" s="25">
        <f t="shared" si="2"/>
        <v>0</v>
      </c>
      <c r="V25" s="191"/>
      <c r="W25" s="37">
        <f t="shared" si="5"/>
        <v>0</v>
      </c>
      <c r="X25" s="20">
        <f t="shared" si="4"/>
        <v>0</v>
      </c>
      <c r="Y25" s="21">
        <f>IF(X25&gt;=Stammdaten!$G$3,1,IF(X25&gt;=Stammdaten!$G$4,2,IF(X25&gt;=Stammdaten!$G$5,3,IF(X25&gt;=Stammdaten!$G$6,4,5))))</f>
        <v>5</v>
      </c>
      <c r="Z25" s="194"/>
      <c r="AA25" s="5"/>
    </row>
    <row r="26" spans="1:27" s="6" customFormat="1" ht="15" customHeight="1" x14ac:dyDescent="0.25">
      <c r="A26" s="4" t="str">
        <f>Stammdaten!C26&amp;" "&amp;Stammdaten!D26</f>
        <v>21 Schülername 21</v>
      </c>
      <c r="B26" s="146"/>
      <c r="C26" s="181"/>
      <c r="D26" s="34">
        <f t="shared" si="3"/>
        <v>0</v>
      </c>
      <c r="E26" s="180"/>
      <c r="F26" s="185"/>
      <c r="G26" s="34">
        <f t="shared" si="0"/>
        <v>0</v>
      </c>
      <c r="H26" s="180"/>
      <c r="I26" s="147"/>
      <c r="J26" s="147"/>
      <c r="K26" s="147"/>
      <c r="L26" s="181"/>
      <c r="M26" s="183"/>
      <c r="N26" s="147"/>
      <c r="O26" s="181"/>
      <c r="P26" s="34">
        <f t="shared" si="1"/>
        <v>0</v>
      </c>
      <c r="Q26" s="146"/>
      <c r="R26" s="147"/>
      <c r="S26" s="147"/>
      <c r="T26" s="147"/>
      <c r="U26" s="25">
        <f t="shared" si="2"/>
        <v>0</v>
      </c>
      <c r="V26" s="191"/>
      <c r="W26" s="37">
        <f t="shared" si="5"/>
        <v>0</v>
      </c>
      <c r="X26" s="20">
        <f t="shared" si="4"/>
        <v>0</v>
      </c>
      <c r="Y26" s="21">
        <f>IF(X26&gt;=Stammdaten!$G$3,1,IF(X26&gt;=Stammdaten!$G$4,2,IF(X26&gt;=Stammdaten!$G$5,3,IF(X26&gt;=Stammdaten!$G$6,4,5))))</f>
        <v>5</v>
      </c>
      <c r="Z26" s="194"/>
      <c r="AA26" s="5"/>
    </row>
    <row r="27" spans="1:27" s="6" customFormat="1" ht="15" customHeight="1" x14ac:dyDescent="0.25">
      <c r="A27" s="4" t="str">
        <f>Stammdaten!C27&amp;" "&amp;Stammdaten!D27</f>
        <v>22 Schülername 22</v>
      </c>
      <c r="B27" s="146"/>
      <c r="C27" s="181"/>
      <c r="D27" s="34">
        <f t="shared" si="3"/>
        <v>0</v>
      </c>
      <c r="E27" s="180"/>
      <c r="F27" s="185"/>
      <c r="G27" s="34">
        <f t="shared" si="0"/>
        <v>0</v>
      </c>
      <c r="H27" s="180"/>
      <c r="I27" s="147"/>
      <c r="J27" s="147"/>
      <c r="K27" s="147"/>
      <c r="L27" s="181"/>
      <c r="M27" s="183"/>
      <c r="N27" s="147"/>
      <c r="O27" s="181"/>
      <c r="P27" s="34">
        <f t="shared" si="1"/>
        <v>0</v>
      </c>
      <c r="Q27" s="146"/>
      <c r="R27" s="147"/>
      <c r="S27" s="147"/>
      <c r="T27" s="147"/>
      <c r="U27" s="25">
        <f t="shared" si="2"/>
        <v>0</v>
      </c>
      <c r="V27" s="191"/>
      <c r="W27" s="37">
        <f t="shared" si="5"/>
        <v>0</v>
      </c>
      <c r="X27" s="20">
        <f t="shared" si="4"/>
        <v>0</v>
      </c>
      <c r="Y27" s="21">
        <f>IF(X27&gt;=Stammdaten!$G$3,1,IF(X27&gt;=Stammdaten!$G$4,2,IF(X27&gt;=Stammdaten!$G$5,3,IF(X27&gt;=Stammdaten!$G$6,4,5))))</f>
        <v>5</v>
      </c>
      <c r="Z27" s="194"/>
      <c r="AA27" s="5"/>
    </row>
    <row r="28" spans="1:27" s="6" customFormat="1" ht="15" customHeight="1" x14ac:dyDescent="0.25">
      <c r="A28" s="4" t="str">
        <f>Stammdaten!C28&amp;" "&amp;Stammdaten!D28</f>
        <v>23 Schülername 23</v>
      </c>
      <c r="B28" s="146"/>
      <c r="C28" s="181"/>
      <c r="D28" s="34">
        <f t="shared" si="3"/>
        <v>0</v>
      </c>
      <c r="E28" s="180"/>
      <c r="F28" s="185"/>
      <c r="G28" s="34">
        <f t="shared" si="0"/>
        <v>0</v>
      </c>
      <c r="H28" s="180"/>
      <c r="I28" s="147"/>
      <c r="J28" s="147"/>
      <c r="K28" s="147"/>
      <c r="L28" s="181"/>
      <c r="M28" s="183"/>
      <c r="N28" s="147"/>
      <c r="O28" s="181"/>
      <c r="P28" s="34">
        <f t="shared" si="1"/>
        <v>0</v>
      </c>
      <c r="Q28" s="146"/>
      <c r="R28" s="147"/>
      <c r="S28" s="147"/>
      <c r="T28" s="147"/>
      <c r="U28" s="25">
        <f t="shared" si="2"/>
        <v>0</v>
      </c>
      <c r="V28" s="191"/>
      <c r="W28" s="37">
        <f t="shared" si="5"/>
        <v>0</v>
      </c>
      <c r="X28" s="20">
        <f t="shared" si="4"/>
        <v>0</v>
      </c>
      <c r="Y28" s="21">
        <f>IF(X28&gt;=Stammdaten!$G$3,1,IF(X28&gt;=Stammdaten!$G$4,2,IF(X28&gt;=Stammdaten!$G$5,3,IF(X28&gt;=Stammdaten!$G$6,4,5))))</f>
        <v>5</v>
      </c>
      <c r="Z28" s="194"/>
      <c r="AA28" s="5"/>
    </row>
    <row r="29" spans="1:27" s="6" customFormat="1" ht="15" customHeight="1" x14ac:dyDescent="0.25">
      <c r="A29" s="4" t="str">
        <f>Stammdaten!C29&amp;" "&amp;Stammdaten!D29</f>
        <v>24 Schülername 24</v>
      </c>
      <c r="B29" s="146"/>
      <c r="C29" s="181"/>
      <c r="D29" s="34">
        <f t="shared" si="3"/>
        <v>0</v>
      </c>
      <c r="E29" s="180"/>
      <c r="F29" s="185"/>
      <c r="G29" s="34">
        <f t="shared" si="0"/>
        <v>0</v>
      </c>
      <c r="H29" s="180"/>
      <c r="I29" s="147"/>
      <c r="J29" s="147"/>
      <c r="K29" s="147"/>
      <c r="L29" s="181"/>
      <c r="M29" s="183"/>
      <c r="N29" s="147"/>
      <c r="O29" s="181"/>
      <c r="P29" s="34">
        <f t="shared" si="1"/>
        <v>0</v>
      </c>
      <c r="Q29" s="146"/>
      <c r="R29" s="147"/>
      <c r="S29" s="147"/>
      <c r="T29" s="147"/>
      <c r="U29" s="25">
        <f t="shared" si="2"/>
        <v>0</v>
      </c>
      <c r="V29" s="191"/>
      <c r="W29" s="37">
        <f t="shared" si="5"/>
        <v>0</v>
      </c>
      <c r="X29" s="20">
        <f t="shared" si="4"/>
        <v>0</v>
      </c>
      <c r="Y29" s="21">
        <f>IF(X29&gt;=Stammdaten!$G$3,1,IF(X29&gt;=Stammdaten!$G$4,2,IF(X29&gt;=Stammdaten!$G$5,3,IF(X29&gt;=Stammdaten!$G$6,4,5))))</f>
        <v>5</v>
      </c>
      <c r="Z29" s="194"/>
      <c r="AA29" s="5"/>
    </row>
    <row r="30" spans="1:27" s="6" customFormat="1" ht="15" customHeight="1" x14ac:dyDescent="0.25">
      <c r="A30" s="4" t="str">
        <f>Stammdaten!C30&amp;" "&amp;Stammdaten!D30</f>
        <v>25 Schülername 25</v>
      </c>
      <c r="B30" s="146"/>
      <c r="C30" s="181"/>
      <c r="D30" s="34">
        <f t="shared" si="3"/>
        <v>0</v>
      </c>
      <c r="E30" s="180"/>
      <c r="F30" s="185"/>
      <c r="G30" s="34">
        <f t="shared" si="0"/>
        <v>0</v>
      </c>
      <c r="H30" s="180"/>
      <c r="I30" s="147"/>
      <c r="J30" s="147"/>
      <c r="K30" s="147"/>
      <c r="L30" s="181"/>
      <c r="M30" s="183"/>
      <c r="N30" s="147"/>
      <c r="O30" s="181"/>
      <c r="P30" s="34">
        <f t="shared" si="1"/>
        <v>0</v>
      </c>
      <c r="Q30" s="146"/>
      <c r="R30" s="147"/>
      <c r="S30" s="147"/>
      <c r="T30" s="147"/>
      <c r="U30" s="25">
        <f t="shared" si="2"/>
        <v>0</v>
      </c>
      <c r="V30" s="191"/>
      <c r="W30" s="37">
        <f t="shared" si="5"/>
        <v>0</v>
      </c>
      <c r="X30" s="20">
        <f t="shared" si="4"/>
        <v>0</v>
      </c>
      <c r="Y30" s="21">
        <f>IF(X30&gt;=Stammdaten!$G$3,1,IF(X30&gt;=Stammdaten!$G$4,2,IF(X30&gt;=Stammdaten!$G$5,3,IF(X30&gt;=Stammdaten!$G$6,4,5))))</f>
        <v>5</v>
      </c>
      <c r="Z30" s="194"/>
      <c r="AA30" s="5"/>
    </row>
    <row r="31" spans="1:27" s="6" customFormat="1" ht="15" customHeight="1" x14ac:dyDescent="0.25">
      <c r="A31" s="4" t="str">
        <f>Stammdaten!C31&amp;" "&amp;Stammdaten!D31</f>
        <v>26 Schülername 26</v>
      </c>
      <c r="B31" s="146"/>
      <c r="C31" s="181"/>
      <c r="D31" s="34">
        <f t="shared" si="3"/>
        <v>0</v>
      </c>
      <c r="E31" s="180"/>
      <c r="F31" s="185"/>
      <c r="G31" s="34">
        <f t="shared" si="0"/>
        <v>0</v>
      </c>
      <c r="H31" s="180"/>
      <c r="I31" s="147"/>
      <c r="J31" s="147"/>
      <c r="K31" s="147"/>
      <c r="L31" s="181"/>
      <c r="M31" s="183"/>
      <c r="N31" s="147"/>
      <c r="O31" s="181"/>
      <c r="P31" s="34">
        <f t="shared" si="1"/>
        <v>0</v>
      </c>
      <c r="Q31" s="146"/>
      <c r="R31" s="147"/>
      <c r="S31" s="147"/>
      <c r="T31" s="147"/>
      <c r="U31" s="25">
        <f t="shared" si="2"/>
        <v>0</v>
      </c>
      <c r="V31" s="191"/>
      <c r="W31" s="37">
        <f t="shared" si="5"/>
        <v>0</v>
      </c>
      <c r="X31" s="20">
        <f t="shared" si="4"/>
        <v>0</v>
      </c>
      <c r="Y31" s="21">
        <f>IF(X31&gt;=Stammdaten!$G$3,1,IF(X31&gt;=Stammdaten!$G$4,2,IF(X31&gt;=Stammdaten!$G$5,3,IF(X31&gt;=Stammdaten!$G$6,4,5))))</f>
        <v>5</v>
      </c>
      <c r="Z31" s="194"/>
      <c r="AA31" s="5"/>
    </row>
    <row r="32" spans="1:27" s="6" customFormat="1" ht="15" customHeight="1" x14ac:dyDescent="0.25">
      <c r="A32" s="4" t="str">
        <f>Stammdaten!C32&amp;" "&amp;Stammdaten!D32</f>
        <v>27 Schülername 27</v>
      </c>
      <c r="B32" s="146"/>
      <c r="C32" s="181"/>
      <c r="D32" s="34">
        <f t="shared" si="3"/>
        <v>0</v>
      </c>
      <c r="E32" s="180"/>
      <c r="F32" s="185"/>
      <c r="G32" s="34">
        <f t="shared" si="0"/>
        <v>0</v>
      </c>
      <c r="H32" s="180"/>
      <c r="I32" s="147"/>
      <c r="J32" s="147"/>
      <c r="K32" s="147"/>
      <c r="L32" s="181"/>
      <c r="M32" s="183"/>
      <c r="N32" s="147"/>
      <c r="O32" s="181"/>
      <c r="P32" s="34">
        <f t="shared" si="1"/>
        <v>0</v>
      </c>
      <c r="Q32" s="146"/>
      <c r="R32" s="147"/>
      <c r="S32" s="147"/>
      <c r="T32" s="147"/>
      <c r="U32" s="25">
        <f t="shared" si="2"/>
        <v>0</v>
      </c>
      <c r="V32" s="191"/>
      <c r="W32" s="37">
        <f t="shared" si="5"/>
        <v>0</v>
      </c>
      <c r="X32" s="20">
        <f t="shared" si="4"/>
        <v>0</v>
      </c>
      <c r="Y32" s="21">
        <f>IF(X32&gt;=Stammdaten!$G$3,1,IF(X32&gt;=Stammdaten!$G$4,2,IF(X32&gt;=Stammdaten!$G$5,3,IF(X32&gt;=Stammdaten!$G$6,4,5))))</f>
        <v>5</v>
      </c>
      <c r="Z32" s="194"/>
      <c r="AA32" s="5"/>
    </row>
    <row r="33" spans="1:27" s="6" customFormat="1" ht="15" customHeight="1" x14ac:dyDescent="0.25">
      <c r="A33" s="4" t="str">
        <f>Stammdaten!C33&amp;" "&amp;Stammdaten!D33</f>
        <v>28 Schülername 28</v>
      </c>
      <c r="B33" s="146"/>
      <c r="C33" s="181"/>
      <c r="D33" s="34">
        <f t="shared" si="3"/>
        <v>0</v>
      </c>
      <c r="E33" s="180"/>
      <c r="F33" s="185"/>
      <c r="G33" s="34">
        <f t="shared" si="0"/>
        <v>0</v>
      </c>
      <c r="H33" s="180"/>
      <c r="I33" s="147"/>
      <c r="J33" s="147"/>
      <c r="K33" s="147"/>
      <c r="L33" s="181"/>
      <c r="M33" s="183"/>
      <c r="N33" s="147"/>
      <c r="O33" s="181"/>
      <c r="P33" s="34">
        <f t="shared" si="1"/>
        <v>0</v>
      </c>
      <c r="Q33" s="146"/>
      <c r="R33" s="147"/>
      <c r="S33" s="147"/>
      <c r="T33" s="147"/>
      <c r="U33" s="25">
        <f t="shared" si="2"/>
        <v>0</v>
      </c>
      <c r="V33" s="191"/>
      <c r="W33" s="37">
        <f t="shared" si="5"/>
        <v>0</v>
      </c>
      <c r="X33" s="20">
        <f t="shared" si="4"/>
        <v>0</v>
      </c>
      <c r="Y33" s="21">
        <f>IF(X33&gt;=Stammdaten!$G$3,1,IF(X33&gt;=Stammdaten!$G$4,2,IF(X33&gt;=Stammdaten!$G$5,3,IF(X33&gt;=Stammdaten!$G$6,4,5))))</f>
        <v>5</v>
      </c>
      <c r="Z33" s="194"/>
      <c r="AA33" s="5"/>
    </row>
    <row r="34" spans="1:27" s="6" customFormat="1" ht="15" customHeight="1" x14ac:dyDescent="0.25">
      <c r="A34" s="4" t="str">
        <f>Stammdaten!C34&amp;" "&amp;Stammdaten!D34</f>
        <v>29 Schülername 29</v>
      </c>
      <c r="B34" s="146"/>
      <c r="C34" s="181"/>
      <c r="D34" s="34">
        <f t="shared" si="3"/>
        <v>0</v>
      </c>
      <c r="E34" s="180"/>
      <c r="F34" s="185"/>
      <c r="G34" s="34">
        <f t="shared" si="0"/>
        <v>0</v>
      </c>
      <c r="H34" s="180"/>
      <c r="I34" s="147"/>
      <c r="J34" s="147"/>
      <c r="K34" s="147"/>
      <c r="L34" s="181"/>
      <c r="M34" s="183"/>
      <c r="N34" s="147"/>
      <c r="O34" s="181"/>
      <c r="P34" s="34">
        <f t="shared" si="1"/>
        <v>0</v>
      </c>
      <c r="Q34" s="146"/>
      <c r="R34" s="147"/>
      <c r="S34" s="147"/>
      <c r="T34" s="147"/>
      <c r="U34" s="25">
        <f t="shared" si="2"/>
        <v>0</v>
      </c>
      <c r="V34" s="191"/>
      <c r="W34" s="37">
        <f t="shared" si="5"/>
        <v>0</v>
      </c>
      <c r="X34" s="20">
        <f t="shared" si="4"/>
        <v>0</v>
      </c>
      <c r="Y34" s="21">
        <f>IF(X34&gt;=Stammdaten!$G$3,1,IF(X34&gt;=Stammdaten!$G$4,2,IF(X34&gt;=Stammdaten!$G$5,3,IF(X34&gt;=Stammdaten!$G$6,4,5))))</f>
        <v>5</v>
      </c>
      <c r="Z34" s="194"/>
      <c r="AA34" s="5"/>
    </row>
    <row r="35" spans="1:27" s="6" customFormat="1" ht="15" customHeight="1" x14ac:dyDescent="0.25">
      <c r="A35" s="4" t="str">
        <f>Stammdaten!C35&amp;" "&amp;Stammdaten!D35</f>
        <v>30 Schülername 30</v>
      </c>
      <c r="B35" s="146"/>
      <c r="C35" s="181"/>
      <c r="D35" s="34">
        <f t="shared" si="3"/>
        <v>0</v>
      </c>
      <c r="E35" s="180"/>
      <c r="F35" s="185"/>
      <c r="G35" s="34">
        <f t="shared" si="0"/>
        <v>0</v>
      </c>
      <c r="H35" s="180"/>
      <c r="I35" s="147"/>
      <c r="J35" s="147"/>
      <c r="K35" s="147"/>
      <c r="L35" s="181"/>
      <c r="M35" s="183"/>
      <c r="N35" s="147"/>
      <c r="O35" s="181"/>
      <c r="P35" s="34">
        <f t="shared" si="1"/>
        <v>0</v>
      </c>
      <c r="Q35" s="146"/>
      <c r="R35" s="147"/>
      <c r="S35" s="147"/>
      <c r="T35" s="147"/>
      <c r="U35" s="25">
        <f t="shared" si="2"/>
        <v>0</v>
      </c>
      <c r="V35" s="191"/>
      <c r="W35" s="37">
        <f t="shared" si="5"/>
        <v>0</v>
      </c>
      <c r="X35" s="20">
        <f t="shared" si="4"/>
        <v>0</v>
      </c>
      <c r="Y35" s="21">
        <f>IF(X35&gt;=Stammdaten!$G$3,1,IF(X35&gt;=Stammdaten!$G$4,2,IF(X35&gt;=Stammdaten!$G$5,3,IF(X35&gt;=Stammdaten!$G$6,4,5))))</f>
        <v>5</v>
      </c>
      <c r="Z35" s="194"/>
      <c r="AA35" s="5"/>
    </row>
    <row r="36" spans="1:27" s="6" customFormat="1" ht="15" customHeight="1" x14ac:dyDescent="0.25">
      <c r="A36" s="4" t="str">
        <f>Stammdaten!C36&amp;" "&amp;Stammdaten!D36</f>
        <v>31 Schülername 31</v>
      </c>
      <c r="B36" s="146"/>
      <c r="C36" s="181"/>
      <c r="D36" s="34">
        <f t="shared" si="3"/>
        <v>0</v>
      </c>
      <c r="E36" s="180"/>
      <c r="F36" s="185"/>
      <c r="G36" s="34">
        <f t="shared" si="0"/>
        <v>0</v>
      </c>
      <c r="H36" s="180"/>
      <c r="I36" s="147"/>
      <c r="J36" s="147"/>
      <c r="K36" s="147"/>
      <c r="L36" s="181"/>
      <c r="M36" s="183"/>
      <c r="N36" s="147"/>
      <c r="O36" s="181"/>
      <c r="P36" s="34">
        <f t="shared" si="1"/>
        <v>0</v>
      </c>
      <c r="Q36" s="146"/>
      <c r="R36" s="147"/>
      <c r="S36" s="147"/>
      <c r="T36" s="147"/>
      <c r="U36" s="25">
        <f t="shared" si="2"/>
        <v>0</v>
      </c>
      <c r="V36" s="191"/>
      <c r="W36" s="37">
        <f t="shared" si="5"/>
        <v>0</v>
      </c>
      <c r="X36" s="20">
        <f t="shared" si="4"/>
        <v>0</v>
      </c>
      <c r="Y36" s="21">
        <f>IF(X36&gt;=Stammdaten!$G$3,1,IF(X36&gt;=Stammdaten!$G$4,2,IF(X36&gt;=Stammdaten!$G$5,3,IF(X36&gt;=Stammdaten!$G$6,4,5))))</f>
        <v>5</v>
      </c>
      <c r="Z36" s="194"/>
      <c r="AA36" s="5"/>
    </row>
    <row r="37" spans="1:27" s="6" customFormat="1" ht="15" customHeight="1" x14ac:dyDescent="0.25">
      <c r="A37" s="4" t="str">
        <f>Stammdaten!C37&amp;" "&amp;Stammdaten!D37</f>
        <v>32 Schülername 32</v>
      </c>
      <c r="B37" s="146"/>
      <c r="C37" s="181"/>
      <c r="D37" s="34">
        <f t="shared" si="3"/>
        <v>0</v>
      </c>
      <c r="E37" s="180"/>
      <c r="F37" s="185"/>
      <c r="G37" s="34">
        <f t="shared" si="0"/>
        <v>0</v>
      </c>
      <c r="H37" s="180"/>
      <c r="I37" s="147"/>
      <c r="J37" s="147"/>
      <c r="K37" s="147"/>
      <c r="L37" s="181"/>
      <c r="M37" s="183"/>
      <c r="N37" s="147"/>
      <c r="O37" s="181"/>
      <c r="P37" s="34">
        <f t="shared" si="1"/>
        <v>0</v>
      </c>
      <c r="Q37" s="146"/>
      <c r="R37" s="147"/>
      <c r="S37" s="147"/>
      <c r="T37" s="147"/>
      <c r="U37" s="25">
        <f t="shared" si="2"/>
        <v>0</v>
      </c>
      <c r="V37" s="191"/>
      <c r="W37" s="37">
        <f t="shared" si="5"/>
        <v>0</v>
      </c>
      <c r="X37" s="20">
        <f t="shared" si="4"/>
        <v>0</v>
      </c>
      <c r="Y37" s="21">
        <f>IF(X37&gt;=Stammdaten!$G$3,1,IF(X37&gt;=Stammdaten!$G$4,2,IF(X37&gt;=Stammdaten!$G$5,3,IF(X37&gt;=Stammdaten!$G$6,4,5))))</f>
        <v>5</v>
      </c>
      <c r="Z37" s="194"/>
      <c r="AA37" s="5"/>
    </row>
    <row r="38" spans="1:27" s="6" customFormat="1" ht="15" customHeight="1" x14ac:dyDescent="0.25">
      <c r="A38" s="4" t="str">
        <f>Stammdaten!C38&amp;" "&amp;Stammdaten!D38</f>
        <v>33 Schülername 33</v>
      </c>
      <c r="B38" s="146"/>
      <c r="C38" s="181"/>
      <c r="D38" s="34">
        <f t="shared" si="3"/>
        <v>0</v>
      </c>
      <c r="E38" s="180"/>
      <c r="F38" s="185"/>
      <c r="G38" s="34">
        <f t="shared" si="0"/>
        <v>0</v>
      </c>
      <c r="H38" s="180"/>
      <c r="I38" s="147"/>
      <c r="J38" s="147"/>
      <c r="K38" s="147"/>
      <c r="L38" s="181"/>
      <c r="M38" s="183"/>
      <c r="N38" s="147"/>
      <c r="O38" s="181"/>
      <c r="P38" s="34">
        <f t="shared" si="1"/>
        <v>0</v>
      </c>
      <c r="Q38" s="146"/>
      <c r="R38" s="147"/>
      <c r="S38" s="147"/>
      <c r="T38" s="147"/>
      <c r="U38" s="25">
        <f t="shared" si="2"/>
        <v>0</v>
      </c>
      <c r="V38" s="191"/>
      <c r="W38" s="37">
        <f t="shared" si="5"/>
        <v>0</v>
      </c>
      <c r="X38" s="20">
        <f t="shared" si="4"/>
        <v>0</v>
      </c>
      <c r="Y38" s="21">
        <f>IF(X38&gt;=Stammdaten!$G$3,1,IF(X38&gt;=Stammdaten!$G$4,2,IF(X38&gt;=Stammdaten!$G$5,3,IF(X38&gt;=Stammdaten!$G$6,4,5))))</f>
        <v>5</v>
      </c>
      <c r="Z38" s="194"/>
      <c r="AA38" s="5"/>
    </row>
    <row r="39" spans="1:27" s="6" customFormat="1" ht="15" customHeight="1" x14ac:dyDescent="0.25">
      <c r="A39" s="4" t="str">
        <f>Stammdaten!C39&amp;" "&amp;Stammdaten!D39</f>
        <v>34 Schülername 34</v>
      </c>
      <c r="B39" s="146"/>
      <c r="C39" s="181"/>
      <c r="D39" s="34">
        <f t="shared" si="3"/>
        <v>0</v>
      </c>
      <c r="E39" s="180"/>
      <c r="F39" s="185"/>
      <c r="G39" s="34">
        <f t="shared" si="0"/>
        <v>0</v>
      </c>
      <c r="H39" s="180"/>
      <c r="I39" s="147"/>
      <c r="J39" s="147"/>
      <c r="K39" s="147"/>
      <c r="L39" s="181"/>
      <c r="M39" s="183"/>
      <c r="N39" s="147"/>
      <c r="O39" s="181"/>
      <c r="P39" s="34">
        <f t="shared" si="1"/>
        <v>0</v>
      </c>
      <c r="Q39" s="146"/>
      <c r="R39" s="147"/>
      <c r="S39" s="147"/>
      <c r="T39" s="147"/>
      <c r="U39" s="25">
        <f t="shared" si="2"/>
        <v>0</v>
      </c>
      <c r="V39" s="191"/>
      <c r="W39" s="37">
        <f t="shared" si="5"/>
        <v>0</v>
      </c>
      <c r="X39" s="20">
        <f t="shared" si="4"/>
        <v>0</v>
      </c>
      <c r="Y39" s="21">
        <f>IF(X39&gt;=Stammdaten!$G$3,1,IF(X39&gt;=Stammdaten!$G$4,2,IF(X39&gt;=Stammdaten!$G$5,3,IF(X39&gt;=Stammdaten!$G$6,4,5))))</f>
        <v>5</v>
      </c>
      <c r="Z39" s="194"/>
      <c r="AA39" s="5"/>
    </row>
    <row r="40" spans="1:27" s="6" customFormat="1" ht="15" customHeight="1" x14ac:dyDescent="0.25">
      <c r="A40" s="4" t="str">
        <f>Stammdaten!C40&amp;" "&amp;Stammdaten!D40</f>
        <v>35 Schülername 35</v>
      </c>
      <c r="B40" s="146"/>
      <c r="C40" s="181"/>
      <c r="D40" s="34">
        <f t="shared" si="3"/>
        <v>0</v>
      </c>
      <c r="E40" s="180"/>
      <c r="F40" s="185"/>
      <c r="G40" s="34">
        <f t="shared" si="0"/>
        <v>0</v>
      </c>
      <c r="H40" s="180"/>
      <c r="I40" s="147"/>
      <c r="J40" s="147"/>
      <c r="K40" s="147"/>
      <c r="L40" s="181"/>
      <c r="M40" s="183"/>
      <c r="N40" s="147"/>
      <c r="O40" s="181"/>
      <c r="P40" s="34">
        <f t="shared" si="1"/>
        <v>0</v>
      </c>
      <c r="Q40" s="146"/>
      <c r="R40" s="147"/>
      <c r="S40" s="147"/>
      <c r="T40" s="147"/>
      <c r="U40" s="25">
        <f t="shared" si="2"/>
        <v>0</v>
      </c>
      <c r="V40" s="191"/>
      <c r="W40" s="37">
        <f t="shared" si="5"/>
        <v>0</v>
      </c>
      <c r="X40" s="20">
        <f t="shared" si="4"/>
        <v>0</v>
      </c>
      <c r="Y40" s="21">
        <f>IF(X40&gt;=Stammdaten!$G$3,1,IF(X40&gt;=Stammdaten!$G$4,2,IF(X40&gt;=Stammdaten!$G$5,3,IF(X40&gt;=Stammdaten!$G$6,4,5))))</f>
        <v>5</v>
      </c>
      <c r="Z40" s="194"/>
      <c r="AA40" s="5"/>
    </row>
    <row r="41" spans="1:27" s="6" customFormat="1" ht="15" customHeight="1" x14ac:dyDescent="0.25">
      <c r="A41" s="4" t="str">
        <f>Stammdaten!C41&amp;" "&amp;Stammdaten!D41</f>
        <v>36 Schülername 36</v>
      </c>
      <c r="B41" s="146"/>
      <c r="C41" s="181"/>
      <c r="D41" s="34">
        <f t="shared" si="3"/>
        <v>0</v>
      </c>
      <c r="E41" s="180"/>
      <c r="F41" s="185"/>
      <c r="G41" s="34">
        <f>SUM(E41:F41)/SUM($E$5:$F$5)*100</f>
        <v>0</v>
      </c>
      <c r="H41" s="180"/>
      <c r="I41" s="147"/>
      <c r="J41" s="147"/>
      <c r="K41" s="147"/>
      <c r="L41" s="181"/>
      <c r="M41" s="183"/>
      <c r="N41" s="147"/>
      <c r="O41" s="181"/>
      <c r="P41" s="34">
        <f>SUM(H41:O41)/SUM($H$5:$O$5)*100</f>
        <v>0</v>
      </c>
      <c r="Q41" s="146"/>
      <c r="R41" s="147"/>
      <c r="S41" s="147"/>
      <c r="T41" s="147"/>
      <c r="U41" s="25">
        <f>SUM(Q41:T41)</f>
        <v>0</v>
      </c>
      <c r="V41" s="191"/>
      <c r="W41" s="37">
        <f t="shared" si="5"/>
        <v>0</v>
      </c>
      <c r="X41" s="20">
        <f t="shared" si="4"/>
        <v>0</v>
      </c>
      <c r="Y41" s="21">
        <f>IF(X41&gt;=Stammdaten!$G$3,1,IF(X41&gt;=Stammdaten!$G$4,2,IF(X41&gt;=Stammdaten!$G$5,3,IF(X41&gt;=Stammdaten!$G$6,4,5))))</f>
        <v>5</v>
      </c>
      <c r="Z41" s="194"/>
      <c r="AA41" s="5"/>
    </row>
  </sheetData>
  <mergeCells count="1">
    <mergeCell ref="Q1:U1"/>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95B26-873A-435F-B097-534C0D0B7D0D}">
  <dimension ref="B2:H41"/>
  <sheetViews>
    <sheetView showGridLines="0" workbookViewId="0">
      <selection activeCell="F29" sqref="F29"/>
    </sheetView>
  </sheetViews>
  <sheetFormatPr baseColWidth="10" defaultRowHeight="15" customHeight="1" x14ac:dyDescent="0.25"/>
  <cols>
    <col min="1" max="1" width="2.85546875" style="9" customWidth="1"/>
    <col min="2" max="2" width="10.7109375" style="50" customWidth="1"/>
    <col min="3" max="3" width="3.28515625" style="9" bestFit="1" customWidth="1"/>
    <col min="4" max="4" width="21.42578125" style="9" customWidth="1"/>
    <col min="5" max="5" width="5.7109375" style="9" customWidth="1"/>
    <col min="6" max="6" width="12.5703125" style="9" customWidth="1"/>
    <col min="7" max="8" width="27.85546875" style="9" customWidth="1"/>
    <col min="9" max="16384" width="11.42578125" style="9"/>
  </cols>
  <sheetData>
    <row r="2" spans="2:8" ht="15" customHeight="1" x14ac:dyDescent="0.25">
      <c r="B2" s="89" t="s">
        <v>36</v>
      </c>
      <c r="C2" s="286" t="s">
        <v>137</v>
      </c>
      <c r="D2" s="286"/>
      <c r="F2" s="221" t="s">
        <v>41</v>
      </c>
      <c r="G2" s="220" t="s">
        <v>56</v>
      </c>
    </row>
    <row r="3" spans="2:8" ht="15" customHeight="1" x14ac:dyDescent="0.25">
      <c r="B3" s="89" t="s">
        <v>37</v>
      </c>
      <c r="C3" s="286" t="s">
        <v>158</v>
      </c>
      <c r="D3" s="286"/>
      <c r="F3" s="98">
        <v>1</v>
      </c>
      <c r="G3" s="91">
        <v>90</v>
      </c>
    </row>
    <row r="4" spans="2:8" ht="15" customHeight="1" x14ac:dyDescent="0.25">
      <c r="B4" s="89" t="s">
        <v>38</v>
      </c>
      <c r="C4" s="286" t="s">
        <v>39</v>
      </c>
      <c r="D4" s="286"/>
      <c r="F4" s="98">
        <v>2</v>
      </c>
      <c r="G4" s="91">
        <v>80</v>
      </c>
    </row>
    <row r="5" spans="2:8" ht="15" customHeight="1" x14ac:dyDescent="0.25">
      <c r="F5" s="98">
        <v>3</v>
      </c>
      <c r="G5" s="91">
        <v>70</v>
      </c>
    </row>
    <row r="6" spans="2:8" ht="15" customHeight="1" x14ac:dyDescent="0.25">
      <c r="B6" s="285" t="s">
        <v>40</v>
      </c>
      <c r="C6" s="91">
        <v>1</v>
      </c>
      <c r="D6" s="91" t="s">
        <v>0</v>
      </c>
      <c r="F6" s="98">
        <v>4</v>
      </c>
      <c r="G6" s="91">
        <v>50</v>
      </c>
    </row>
    <row r="7" spans="2:8" ht="15" customHeight="1" x14ac:dyDescent="0.25">
      <c r="B7" s="285"/>
      <c r="C7" s="91">
        <v>2</v>
      </c>
      <c r="D7" s="91" t="s">
        <v>1</v>
      </c>
      <c r="F7" s="98">
        <v>5</v>
      </c>
      <c r="G7" s="91">
        <v>0</v>
      </c>
    </row>
    <row r="8" spans="2:8" ht="15" customHeight="1" x14ac:dyDescent="0.25">
      <c r="B8" s="285"/>
      <c r="C8" s="91">
        <v>3</v>
      </c>
      <c r="D8" s="91" t="s">
        <v>2</v>
      </c>
    </row>
    <row r="9" spans="2:8" ht="15" customHeight="1" x14ac:dyDescent="0.25">
      <c r="B9" s="285"/>
      <c r="C9" s="91">
        <v>4</v>
      </c>
      <c r="D9" s="91" t="s">
        <v>3</v>
      </c>
    </row>
    <row r="10" spans="2:8" ht="15" customHeight="1" x14ac:dyDescent="0.25">
      <c r="B10" s="285"/>
      <c r="C10" s="91">
        <v>5</v>
      </c>
      <c r="D10" s="91" t="s">
        <v>4</v>
      </c>
      <c r="F10" s="221" t="s">
        <v>57</v>
      </c>
      <c r="G10" s="220" t="s">
        <v>134</v>
      </c>
      <c r="H10" s="220" t="s">
        <v>135</v>
      </c>
    </row>
    <row r="11" spans="2:8" ht="15" customHeight="1" x14ac:dyDescent="0.25">
      <c r="B11" s="285"/>
      <c r="C11" s="91">
        <v>6</v>
      </c>
      <c r="D11" s="91" t="s">
        <v>5</v>
      </c>
      <c r="F11" s="98" t="s">
        <v>42</v>
      </c>
      <c r="G11" s="91">
        <v>20</v>
      </c>
      <c r="H11" s="91">
        <v>20</v>
      </c>
    </row>
    <row r="12" spans="2:8" ht="15" customHeight="1" x14ac:dyDescent="0.25">
      <c r="B12" s="285"/>
      <c r="C12" s="91">
        <v>7</v>
      </c>
      <c r="D12" s="91" t="s">
        <v>6</v>
      </c>
      <c r="F12" s="98" t="s">
        <v>44</v>
      </c>
      <c r="G12" s="91">
        <v>10</v>
      </c>
      <c r="H12" s="91">
        <v>8</v>
      </c>
    </row>
    <row r="13" spans="2:8" ht="15" customHeight="1" x14ac:dyDescent="0.25">
      <c r="B13" s="285"/>
      <c r="C13" s="91">
        <v>8</v>
      </c>
      <c r="D13" s="91" t="s">
        <v>7</v>
      </c>
      <c r="F13" s="98" t="s">
        <v>45</v>
      </c>
      <c r="G13" s="91">
        <v>10</v>
      </c>
      <c r="H13" s="91">
        <v>12</v>
      </c>
    </row>
    <row r="14" spans="2:8" ht="15" customHeight="1" x14ac:dyDescent="0.25">
      <c r="B14" s="285"/>
      <c r="C14" s="91">
        <v>9</v>
      </c>
      <c r="D14" s="91" t="s">
        <v>8</v>
      </c>
      <c r="F14" s="98" t="s">
        <v>48</v>
      </c>
      <c r="G14" s="91">
        <v>10</v>
      </c>
      <c r="H14" s="91">
        <v>10</v>
      </c>
    </row>
    <row r="15" spans="2:8" ht="15" customHeight="1" x14ac:dyDescent="0.25">
      <c r="B15" s="285"/>
      <c r="C15" s="91">
        <v>10</v>
      </c>
      <c r="D15" s="91" t="s">
        <v>9</v>
      </c>
      <c r="F15" s="98" t="s">
        <v>46</v>
      </c>
      <c r="G15" s="91">
        <v>24</v>
      </c>
      <c r="H15" s="225" t="s">
        <v>157</v>
      </c>
    </row>
    <row r="16" spans="2:8" ht="15" customHeight="1" x14ac:dyDescent="0.25">
      <c r="B16" s="285"/>
      <c r="C16" s="91">
        <v>11</v>
      </c>
      <c r="D16" s="91" t="s">
        <v>10</v>
      </c>
      <c r="F16" s="98" t="s">
        <v>47</v>
      </c>
      <c r="G16" s="91">
        <v>26</v>
      </c>
      <c r="H16" s="225" t="s">
        <v>157</v>
      </c>
    </row>
    <row r="17" spans="2:8" ht="15" customHeight="1" x14ac:dyDescent="0.25">
      <c r="B17" s="285"/>
      <c r="C17" s="91">
        <v>12</v>
      </c>
      <c r="D17" s="91" t="s">
        <v>11</v>
      </c>
      <c r="F17" s="98" t="s">
        <v>59</v>
      </c>
      <c r="G17" s="225" t="s">
        <v>156</v>
      </c>
      <c r="H17" s="91">
        <v>23</v>
      </c>
    </row>
    <row r="18" spans="2:8" ht="15" customHeight="1" x14ac:dyDescent="0.25">
      <c r="B18" s="285"/>
      <c r="C18" s="91">
        <v>13</v>
      </c>
      <c r="D18" s="91" t="s">
        <v>12</v>
      </c>
      <c r="F18" s="98" t="s">
        <v>60</v>
      </c>
      <c r="G18" s="225" t="s">
        <v>156</v>
      </c>
      <c r="H18" s="91">
        <v>27</v>
      </c>
    </row>
    <row r="19" spans="2:8" ht="15" customHeight="1" x14ac:dyDescent="0.25">
      <c r="B19" s="285"/>
      <c r="C19" s="91">
        <v>14</v>
      </c>
      <c r="D19" s="91" t="s">
        <v>13</v>
      </c>
      <c r="F19" s="98" t="s">
        <v>58</v>
      </c>
      <c r="G19" s="90">
        <f>SUM(G11:G16)</f>
        <v>100</v>
      </c>
      <c r="H19" s="90">
        <f>SUM(H11:H14)+SUM(H17:H18)</f>
        <v>100</v>
      </c>
    </row>
    <row r="20" spans="2:8" ht="15" customHeight="1" x14ac:dyDescent="0.25">
      <c r="B20" s="285"/>
      <c r="C20" s="91">
        <v>15</v>
      </c>
      <c r="D20" s="91" t="s">
        <v>14</v>
      </c>
    </row>
    <row r="21" spans="2:8" ht="15" customHeight="1" x14ac:dyDescent="0.25">
      <c r="B21" s="285"/>
      <c r="C21" s="91">
        <v>16</v>
      </c>
      <c r="D21" s="91" t="s">
        <v>15</v>
      </c>
    </row>
    <row r="22" spans="2:8" ht="15" customHeight="1" x14ac:dyDescent="0.25">
      <c r="B22" s="285"/>
      <c r="C22" s="91">
        <v>17</v>
      </c>
      <c r="D22" s="91" t="s">
        <v>16</v>
      </c>
      <c r="F22" s="221" t="s">
        <v>51</v>
      </c>
      <c r="G22" s="220" t="s">
        <v>55</v>
      </c>
    </row>
    <row r="23" spans="2:8" ht="15" customHeight="1" x14ac:dyDescent="0.25">
      <c r="B23" s="285"/>
      <c r="C23" s="91">
        <v>18</v>
      </c>
      <c r="D23" s="91" t="s">
        <v>17</v>
      </c>
      <c r="F23" s="98">
        <v>1</v>
      </c>
      <c r="G23" s="91">
        <v>100</v>
      </c>
    </row>
    <row r="24" spans="2:8" ht="15" customHeight="1" x14ac:dyDescent="0.25">
      <c r="B24" s="285"/>
      <c r="C24" s="91">
        <v>19</v>
      </c>
      <c r="D24" s="91" t="s">
        <v>18</v>
      </c>
      <c r="F24" s="98">
        <v>2</v>
      </c>
      <c r="G24" s="91">
        <v>0</v>
      </c>
    </row>
    <row r="25" spans="2:8" ht="15" customHeight="1" x14ac:dyDescent="0.25">
      <c r="B25" s="285"/>
      <c r="C25" s="91">
        <v>20</v>
      </c>
      <c r="D25" s="91" t="s">
        <v>19</v>
      </c>
      <c r="F25" s="98" t="s">
        <v>58</v>
      </c>
      <c r="G25" s="90">
        <f>SUM(G23:G24)</f>
        <v>100</v>
      </c>
    </row>
    <row r="26" spans="2:8" ht="15" customHeight="1" x14ac:dyDescent="0.25">
      <c r="B26" s="285"/>
      <c r="C26" s="91">
        <v>21</v>
      </c>
      <c r="D26" s="91" t="s">
        <v>20</v>
      </c>
    </row>
    <row r="27" spans="2:8" ht="15" customHeight="1" x14ac:dyDescent="0.25">
      <c r="B27" s="285"/>
      <c r="C27" s="91">
        <v>22</v>
      </c>
      <c r="D27" s="91" t="s">
        <v>21</v>
      </c>
      <c r="F27" s="218" t="s">
        <v>133</v>
      </c>
      <c r="G27" s="219"/>
      <c r="H27" s="219"/>
    </row>
    <row r="28" spans="2:8" ht="15" customHeight="1" x14ac:dyDescent="0.25">
      <c r="B28" s="285"/>
      <c r="C28" s="91">
        <v>23</v>
      </c>
      <c r="D28" s="91" t="s">
        <v>22</v>
      </c>
      <c r="F28" s="218" t="s">
        <v>136</v>
      </c>
      <c r="G28" s="219"/>
      <c r="H28" s="219"/>
    </row>
    <row r="29" spans="2:8" ht="15" customHeight="1" x14ac:dyDescent="0.25">
      <c r="B29" s="285"/>
      <c r="C29" s="91">
        <v>24</v>
      </c>
      <c r="D29" s="91" t="s">
        <v>23</v>
      </c>
    </row>
    <row r="30" spans="2:8" ht="15" customHeight="1" x14ac:dyDescent="0.25">
      <c r="B30" s="285"/>
      <c r="C30" s="91">
        <v>25</v>
      </c>
      <c r="D30" s="91" t="s">
        <v>24</v>
      </c>
    </row>
    <row r="31" spans="2:8" ht="15" customHeight="1" x14ac:dyDescent="0.25">
      <c r="B31" s="285"/>
      <c r="C31" s="91">
        <v>26</v>
      </c>
      <c r="D31" s="91" t="s">
        <v>25</v>
      </c>
    </row>
    <row r="32" spans="2:8" ht="15" customHeight="1" x14ac:dyDescent="0.25">
      <c r="B32" s="285"/>
      <c r="C32" s="91">
        <v>27</v>
      </c>
      <c r="D32" s="91" t="s">
        <v>26</v>
      </c>
    </row>
    <row r="33" spans="2:4" ht="15" customHeight="1" x14ac:dyDescent="0.25">
      <c r="B33" s="285"/>
      <c r="C33" s="91">
        <v>28</v>
      </c>
      <c r="D33" s="91" t="s">
        <v>27</v>
      </c>
    </row>
    <row r="34" spans="2:4" ht="15" customHeight="1" x14ac:dyDescent="0.25">
      <c r="B34" s="285"/>
      <c r="C34" s="91">
        <v>29</v>
      </c>
      <c r="D34" s="91" t="s">
        <v>28</v>
      </c>
    </row>
    <row r="35" spans="2:4" ht="15" customHeight="1" x14ac:dyDescent="0.25">
      <c r="B35" s="285"/>
      <c r="C35" s="91">
        <v>30</v>
      </c>
      <c r="D35" s="91" t="s">
        <v>29</v>
      </c>
    </row>
    <row r="36" spans="2:4" ht="15" customHeight="1" x14ac:dyDescent="0.25">
      <c r="B36" s="285"/>
      <c r="C36" s="91">
        <v>31</v>
      </c>
      <c r="D36" s="91" t="s">
        <v>30</v>
      </c>
    </row>
    <row r="37" spans="2:4" ht="15" customHeight="1" x14ac:dyDescent="0.25">
      <c r="B37" s="285"/>
      <c r="C37" s="91">
        <v>32</v>
      </c>
      <c r="D37" s="91" t="s">
        <v>31</v>
      </c>
    </row>
    <row r="38" spans="2:4" ht="15" customHeight="1" x14ac:dyDescent="0.25">
      <c r="B38" s="285"/>
      <c r="C38" s="91">
        <v>33</v>
      </c>
      <c r="D38" s="91" t="s">
        <v>32</v>
      </c>
    </row>
    <row r="39" spans="2:4" ht="15" customHeight="1" x14ac:dyDescent="0.25">
      <c r="B39" s="285"/>
      <c r="C39" s="91">
        <v>34</v>
      </c>
      <c r="D39" s="91" t="s">
        <v>33</v>
      </c>
    </row>
    <row r="40" spans="2:4" ht="15" customHeight="1" x14ac:dyDescent="0.25">
      <c r="B40" s="285"/>
      <c r="C40" s="91">
        <v>35</v>
      </c>
      <c r="D40" s="91" t="s">
        <v>34</v>
      </c>
    </row>
    <row r="41" spans="2:4" ht="15" customHeight="1" x14ac:dyDescent="0.25">
      <c r="B41" s="285"/>
      <c r="C41" s="91">
        <v>36</v>
      </c>
      <c r="D41" s="91" t="s">
        <v>35</v>
      </c>
    </row>
  </sheetData>
  <mergeCells count="4">
    <mergeCell ref="B6:B41"/>
    <mergeCell ref="C2:D2"/>
    <mergeCell ref="C3:D3"/>
    <mergeCell ref="C4:D4"/>
  </mergeCells>
  <phoneticPr fontId="1"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C09EA-8F03-463E-9341-5786BA6B5468}">
  <dimension ref="A1:E53"/>
  <sheetViews>
    <sheetView workbookViewId="0">
      <pane ySplit="3" topLeftCell="A4" activePane="bottomLeft" state="frozen"/>
      <selection pane="bottomLeft" sqref="A1:E1"/>
    </sheetView>
  </sheetViews>
  <sheetFormatPr baseColWidth="10" defaultColWidth="10.7109375" defaultRowHeight="15" customHeight="1" x14ac:dyDescent="0.25"/>
  <cols>
    <col min="1" max="1" width="3.5703125" style="93" customWidth="1"/>
    <col min="2" max="2" width="10.7109375" style="95"/>
    <col min="3" max="4" width="28.5703125" style="98" customWidth="1"/>
    <col min="5" max="5" width="28.5703125" style="99" customWidth="1"/>
    <col min="6" max="16384" width="10.7109375" style="9"/>
  </cols>
  <sheetData>
    <row r="1" spans="1:5" ht="15" customHeight="1" x14ac:dyDescent="0.25">
      <c r="A1" s="255" t="str">
        <f>Stammdaten!C2&amp;" "&amp;Stammdaten!C4&amp;" "&amp;Stammdaten!C3</f>
        <v>6B Englisch 24/25</v>
      </c>
      <c r="B1" s="255"/>
      <c r="C1" s="255"/>
      <c r="D1" s="255"/>
      <c r="E1" s="256"/>
    </row>
    <row r="2" spans="1:5" ht="15" customHeight="1" x14ac:dyDescent="0.25">
      <c r="A2" s="255" t="s">
        <v>97</v>
      </c>
      <c r="B2" s="255"/>
      <c r="C2" s="255"/>
      <c r="D2" s="255"/>
      <c r="E2" s="256"/>
    </row>
    <row r="3" spans="1:5" s="50" customFormat="1" ht="15" customHeight="1" thickBot="1" x14ac:dyDescent="0.3">
      <c r="A3" s="75" t="s">
        <v>92</v>
      </c>
      <c r="B3" s="100" t="s">
        <v>93</v>
      </c>
      <c r="C3" s="101" t="s">
        <v>95</v>
      </c>
      <c r="D3" s="101" t="s">
        <v>96</v>
      </c>
      <c r="E3" s="102" t="s">
        <v>94</v>
      </c>
    </row>
    <row r="4" spans="1:5" ht="15" customHeight="1" x14ac:dyDescent="0.25">
      <c r="A4" s="92">
        <v>1</v>
      </c>
      <c r="B4" s="94"/>
      <c r="C4" s="96"/>
      <c r="D4" s="96"/>
      <c r="E4" s="97"/>
    </row>
    <row r="5" spans="1:5" ht="15" customHeight="1" x14ac:dyDescent="0.25">
      <c r="A5" s="93">
        <v>2</v>
      </c>
    </row>
    <row r="6" spans="1:5" ht="15" customHeight="1" x14ac:dyDescent="0.25">
      <c r="A6" s="93">
        <v>3</v>
      </c>
    </row>
    <row r="7" spans="1:5" ht="15" customHeight="1" x14ac:dyDescent="0.25">
      <c r="A7" s="93">
        <v>4</v>
      </c>
    </row>
    <row r="8" spans="1:5" ht="15" customHeight="1" x14ac:dyDescent="0.25">
      <c r="A8" s="93">
        <v>5</v>
      </c>
    </row>
    <row r="9" spans="1:5" ht="15" customHeight="1" x14ac:dyDescent="0.25">
      <c r="A9" s="93">
        <v>6</v>
      </c>
    </row>
    <row r="10" spans="1:5" ht="15" customHeight="1" x14ac:dyDescent="0.25">
      <c r="A10" s="93">
        <v>7</v>
      </c>
    </row>
    <row r="11" spans="1:5" ht="15" customHeight="1" x14ac:dyDescent="0.25">
      <c r="A11" s="93">
        <v>8</v>
      </c>
    </row>
    <row r="12" spans="1:5" ht="15" customHeight="1" x14ac:dyDescent="0.25">
      <c r="A12" s="93">
        <v>9</v>
      </c>
    </row>
    <row r="13" spans="1:5" ht="15" customHeight="1" x14ac:dyDescent="0.25">
      <c r="A13" s="93">
        <v>10</v>
      </c>
    </row>
    <row r="14" spans="1:5" ht="15" customHeight="1" x14ac:dyDescent="0.25">
      <c r="A14" s="93">
        <v>11</v>
      </c>
    </row>
    <row r="15" spans="1:5" ht="15" customHeight="1" x14ac:dyDescent="0.25">
      <c r="A15" s="93">
        <v>12</v>
      </c>
    </row>
    <row r="16" spans="1:5" ht="15" customHeight="1" x14ac:dyDescent="0.25">
      <c r="A16" s="93">
        <v>13</v>
      </c>
    </row>
    <row r="17" spans="1:1" ht="15" customHeight="1" x14ac:dyDescent="0.25">
      <c r="A17" s="93">
        <v>14</v>
      </c>
    </row>
    <row r="18" spans="1:1" ht="15" customHeight="1" x14ac:dyDescent="0.25">
      <c r="A18" s="93">
        <v>15</v>
      </c>
    </row>
    <row r="19" spans="1:1" ht="15" customHeight="1" x14ac:dyDescent="0.25">
      <c r="A19" s="93">
        <v>16</v>
      </c>
    </row>
    <row r="20" spans="1:1" ht="15" customHeight="1" x14ac:dyDescent="0.25">
      <c r="A20" s="93">
        <v>17</v>
      </c>
    </row>
    <row r="21" spans="1:1" ht="15" customHeight="1" x14ac:dyDescent="0.25">
      <c r="A21" s="93">
        <v>18</v>
      </c>
    </row>
    <row r="22" spans="1:1" ht="15" customHeight="1" x14ac:dyDescent="0.25">
      <c r="A22" s="93">
        <v>19</v>
      </c>
    </row>
    <row r="23" spans="1:1" ht="15" customHeight="1" x14ac:dyDescent="0.25">
      <c r="A23" s="93">
        <v>20</v>
      </c>
    </row>
    <row r="24" spans="1:1" ht="15" customHeight="1" x14ac:dyDescent="0.25">
      <c r="A24" s="93">
        <v>21</v>
      </c>
    </row>
    <row r="25" spans="1:1" ht="15" customHeight="1" x14ac:dyDescent="0.25">
      <c r="A25" s="93">
        <v>22</v>
      </c>
    </row>
    <row r="26" spans="1:1" ht="15" customHeight="1" x14ac:dyDescent="0.25">
      <c r="A26" s="93">
        <v>23</v>
      </c>
    </row>
    <row r="27" spans="1:1" ht="15" customHeight="1" x14ac:dyDescent="0.25">
      <c r="A27" s="93">
        <v>24</v>
      </c>
    </row>
    <row r="28" spans="1:1" ht="15" customHeight="1" x14ac:dyDescent="0.25">
      <c r="A28" s="93">
        <v>25</v>
      </c>
    </row>
    <row r="29" spans="1:1" ht="15" customHeight="1" x14ac:dyDescent="0.25">
      <c r="A29" s="93">
        <v>26</v>
      </c>
    </row>
    <row r="30" spans="1:1" ht="15" customHeight="1" x14ac:dyDescent="0.25">
      <c r="A30" s="93">
        <v>27</v>
      </c>
    </row>
    <row r="31" spans="1:1" ht="15" customHeight="1" x14ac:dyDescent="0.25">
      <c r="A31" s="93">
        <v>28</v>
      </c>
    </row>
    <row r="32" spans="1:1" ht="15" customHeight="1" x14ac:dyDescent="0.25">
      <c r="A32" s="93">
        <v>29</v>
      </c>
    </row>
    <row r="33" spans="1:1" ht="15" customHeight="1" x14ac:dyDescent="0.25">
      <c r="A33" s="93">
        <v>30</v>
      </c>
    </row>
    <row r="34" spans="1:1" ht="15" customHeight="1" x14ac:dyDescent="0.25">
      <c r="A34" s="93">
        <v>31</v>
      </c>
    </row>
    <row r="35" spans="1:1" ht="15" customHeight="1" x14ac:dyDescent="0.25">
      <c r="A35" s="93">
        <v>32</v>
      </c>
    </row>
    <row r="36" spans="1:1" ht="15" customHeight="1" x14ac:dyDescent="0.25">
      <c r="A36" s="93">
        <v>33</v>
      </c>
    </row>
    <row r="37" spans="1:1" ht="15" customHeight="1" x14ac:dyDescent="0.25">
      <c r="A37" s="93">
        <v>34</v>
      </c>
    </row>
    <row r="38" spans="1:1" ht="15" customHeight="1" x14ac:dyDescent="0.25">
      <c r="A38" s="93">
        <v>35</v>
      </c>
    </row>
    <row r="39" spans="1:1" ht="15" customHeight="1" x14ac:dyDescent="0.25">
      <c r="A39" s="93">
        <v>36</v>
      </c>
    </row>
    <row r="40" spans="1:1" ht="15" customHeight="1" x14ac:dyDescent="0.25">
      <c r="A40" s="93">
        <v>37</v>
      </c>
    </row>
    <row r="41" spans="1:1" ht="15" customHeight="1" x14ac:dyDescent="0.25">
      <c r="A41" s="93">
        <v>38</v>
      </c>
    </row>
    <row r="42" spans="1:1" ht="15" customHeight="1" x14ac:dyDescent="0.25">
      <c r="A42" s="93">
        <v>39</v>
      </c>
    </row>
    <row r="43" spans="1:1" ht="15" customHeight="1" x14ac:dyDescent="0.25">
      <c r="A43" s="93">
        <v>40</v>
      </c>
    </row>
    <row r="44" spans="1:1" ht="15" customHeight="1" x14ac:dyDescent="0.25">
      <c r="A44" s="93">
        <v>41</v>
      </c>
    </row>
    <row r="45" spans="1:1" ht="15" customHeight="1" x14ac:dyDescent="0.25">
      <c r="A45" s="93">
        <v>42</v>
      </c>
    </row>
    <row r="46" spans="1:1" ht="15" customHeight="1" x14ac:dyDescent="0.25">
      <c r="A46" s="93">
        <v>43</v>
      </c>
    </row>
    <row r="47" spans="1:1" ht="15" customHeight="1" x14ac:dyDescent="0.25">
      <c r="A47" s="93">
        <v>44</v>
      </c>
    </row>
    <row r="48" spans="1:1" ht="15" customHeight="1" x14ac:dyDescent="0.25">
      <c r="A48" s="93">
        <v>45</v>
      </c>
    </row>
    <row r="49" spans="1:1" ht="15" customHeight="1" x14ac:dyDescent="0.25">
      <c r="A49" s="93">
        <v>46</v>
      </c>
    </row>
    <row r="50" spans="1:1" ht="15" customHeight="1" x14ac:dyDescent="0.25">
      <c r="A50" s="93">
        <v>47</v>
      </c>
    </row>
    <row r="51" spans="1:1" ht="15" customHeight="1" x14ac:dyDescent="0.25">
      <c r="A51" s="93">
        <v>48</v>
      </c>
    </row>
    <row r="52" spans="1:1" ht="15" customHeight="1" x14ac:dyDescent="0.25">
      <c r="A52" s="93">
        <v>49</v>
      </c>
    </row>
    <row r="53" spans="1:1" ht="15" customHeight="1" x14ac:dyDescent="0.25">
      <c r="A53" s="93">
        <v>50</v>
      </c>
    </row>
  </sheetData>
  <mergeCells count="2">
    <mergeCell ref="A1:E1"/>
    <mergeCell ref="A2:E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F376B-966A-4035-9B63-2CE60FF5482D}">
  <dimension ref="A1:AI39"/>
  <sheetViews>
    <sheetView showGridLines="0" zoomScaleNormal="100" workbookViewId="0">
      <pane xSplit="1" ySplit="3" topLeftCell="H4" activePane="bottomRight" state="frozen"/>
      <selection pane="topRight" activeCell="B1" sqref="B1"/>
      <selection pane="bottomLeft" activeCell="A4" sqref="A4"/>
      <selection pane="bottomRight" activeCell="A18" sqref="A18"/>
    </sheetView>
  </sheetViews>
  <sheetFormatPr baseColWidth="10" defaultColWidth="5.7109375" defaultRowHeight="15" customHeight="1" outlineLevelCol="1" x14ac:dyDescent="0.25"/>
  <cols>
    <col min="1" max="1" width="21.42578125" style="7" customWidth="1"/>
    <col min="2" max="2" width="5.7109375" style="12" customWidth="1" outlineLevel="1"/>
    <col min="3" max="3" width="5.7109375" style="13" customWidth="1" outlineLevel="1"/>
    <col min="4" max="4" width="5.7109375" style="14" customWidth="1" outlineLevel="1"/>
    <col min="5" max="5" width="5.7109375" style="13" customWidth="1" outlineLevel="1"/>
    <col min="6" max="6" width="5.7109375" style="14" customWidth="1" outlineLevel="1"/>
    <col min="7" max="7" width="5.7109375" style="13" customWidth="1" outlineLevel="1"/>
    <col min="8" max="8" width="5.7109375" style="14" customWidth="1" outlineLevel="1"/>
    <col min="9" max="9" width="5.7109375" style="13" customWidth="1" outlineLevel="1"/>
    <col min="10" max="10" width="5.7109375" style="14" customWidth="1" outlineLevel="1"/>
    <col min="11" max="11" width="5.7109375" style="13" customWidth="1" outlineLevel="1"/>
    <col min="12" max="12" width="5.7109375" style="14" customWidth="1" outlineLevel="1"/>
    <col min="13" max="13" width="5.7109375" style="13" customWidth="1" outlineLevel="1"/>
    <col min="14" max="14" width="5.7109375" style="12"/>
    <col min="15" max="15" width="5.7109375" style="17"/>
    <col min="16" max="16" width="5.7109375" style="33" customWidth="1"/>
    <col min="17" max="17" width="5.7109375" style="12" customWidth="1" outlineLevel="1"/>
    <col min="18" max="18" width="5.7109375" style="13" customWidth="1" outlineLevel="1"/>
    <col min="19" max="19" width="5.7109375" style="14" customWidth="1" outlineLevel="1"/>
    <col min="20" max="20" width="5.7109375" style="13" customWidth="1" outlineLevel="1"/>
    <col min="21" max="21" width="5.7109375" style="14" customWidth="1" outlineLevel="1"/>
    <col min="22" max="22" width="5.7109375" style="13" customWidth="1" outlineLevel="1"/>
    <col min="23" max="23" width="5.7109375" style="14" customWidth="1" outlineLevel="1"/>
    <col min="24" max="24" width="5.7109375" style="13" customWidth="1" outlineLevel="1"/>
    <col min="25" max="25" width="5.7109375" style="14" customWidth="1" outlineLevel="1"/>
    <col min="26" max="26" width="5.7109375" style="13" customWidth="1" outlineLevel="1"/>
    <col min="27" max="27" width="5.7109375" style="14" customWidth="1" outlineLevel="1"/>
    <col min="28" max="28" width="5.7109375" style="13" customWidth="1" outlineLevel="1"/>
    <col min="29" max="29" width="5.7109375" style="12"/>
    <col min="30" max="30" width="5.7109375" style="17"/>
    <col min="31" max="31" width="5.7109375" style="33"/>
    <col min="32" max="32" width="5.7109375" style="22"/>
    <col min="33" max="33" width="5.7109375" style="23"/>
    <col min="34" max="34" width="5.7109375" style="33"/>
    <col min="35" max="35" width="5.7109375" style="8"/>
    <col min="36" max="16384" width="5.7109375" style="9"/>
  </cols>
  <sheetData>
    <row r="1" spans="1:35" s="50" customFormat="1" ht="15" customHeight="1" x14ac:dyDescent="0.25">
      <c r="A1" s="48" t="str">
        <f>Stammdaten!C2&amp;" "&amp;Stammdaten!C4&amp;" "&amp;Stammdaten!C3</f>
        <v>6B Englisch 24/25</v>
      </c>
      <c r="B1" s="269" t="s">
        <v>49</v>
      </c>
      <c r="C1" s="255"/>
      <c r="D1" s="255"/>
      <c r="E1" s="255"/>
      <c r="F1" s="255"/>
      <c r="G1" s="255"/>
      <c r="H1" s="255"/>
      <c r="I1" s="255"/>
      <c r="J1" s="255"/>
      <c r="K1" s="255"/>
      <c r="L1" s="255"/>
      <c r="M1" s="255"/>
      <c r="N1" s="255"/>
      <c r="O1" s="255"/>
      <c r="P1" s="255"/>
      <c r="Q1" s="270" t="s">
        <v>50</v>
      </c>
      <c r="R1" s="255"/>
      <c r="S1" s="255"/>
      <c r="T1" s="255"/>
      <c r="U1" s="255"/>
      <c r="V1" s="255"/>
      <c r="W1" s="255"/>
      <c r="X1" s="255"/>
      <c r="Y1" s="255"/>
      <c r="Z1" s="255"/>
      <c r="AA1" s="255"/>
      <c r="AB1" s="255"/>
      <c r="AC1" s="255"/>
      <c r="AD1" s="255"/>
      <c r="AE1" s="271"/>
      <c r="AF1" s="262" t="s">
        <v>90</v>
      </c>
      <c r="AG1" s="263"/>
      <c r="AH1" s="264"/>
      <c r="AI1" s="49"/>
    </row>
    <row r="2" spans="1:35" s="50" customFormat="1" ht="15" customHeight="1" x14ac:dyDescent="0.25">
      <c r="A2" s="48" t="s">
        <v>91</v>
      </c>
      <c r="B2" s="257" t="s">
        <v>42</v>
      </c>
      <c r="C2" s="258"/>
      <c r="D2" s="259" t="s">
        <v>44</v>
      </c>
      <c r="E2" s="258"/>
      <c r="F2" s="259" t="s">
        <v>45</v>
      </c>
      <c r="G2" s="258"/>
      <c r="H2" s="259" t="s">
        <v>48</v>
      </c>
      <c r="I2" s="258"/>
      <c r="J2" s="260" t="s">
        <v>46</v>
      </c>
      <c r="K2" s="261"/>
      <c r="L2" s="260" t="s">
        <v>47</v>
      </c>
      <c r="M2" s="261"/>
      <c r="N2" s="257" t="s">
        <v>52</v>
      </c>
      <c r="O2" s="265"/>
      <c r="P2" s="268"/>
      <c r="Q2" s="257" t="s">
        <v>42</v>
      </c>
      <c r="R2" s="258"/>
      <c r="S2" s="259" t="s">
        <v>44</v>
      </c>
      <c r="T2" s="258"/>
      <c r="U2" s="259" t="s">
        <v>45</v>
      </c>
      <c r="V2" s="258"/>
      <c r="W2" s="259" t="s">
        <v>48</v>
      </c>
      <c r="X2" s="258"/>
      <c r="Y2" s="260" t="s">
        <v>59</v>
      </c>
      <c r="Z2" s="261"/>
      <c r="AA2" s="260" t="s">
        <v>60</v>
      </c>
      <c r="AB2" s="272"/>
      <c r="AC2" s="267" t="s">
        <v>53</v>
      </c>
      <c r="AD2" s="265"/>
      <c r="AE2" s="258"/>
      <c r="AF2" s="257" t="str">
        <f>"Gewichtung "&amp;Stammdaten!$G$23&amp;":"&amp;Stammdaten!$G$24</f>
        <v>Gewichtung 100:0</v>
      </c>
      <c r="AG2" s="265"/>
      <c r="AH2" s="266"/>
      <c r="AI2" s="49"/>
    </row>
    <row r="3" spans="1:35" s="58" customFormat="1" ht="15" customHeight="1" thickBot="1" x14ac:dyDescent="0.3">
      <c r="A3" s="51"/>
      <c r="B3" s="52" t="s">
        <v>43</v>
      </c>
      <c r="C3" s="53" t="s">
        <v>41</v>
      </c>
      <c r="D3" s="54" t="s">
        <v>43</v>
      </c>
      <c r="E3" s="53" t="s">
        <v>41</v>
      </c>
      <c r="F3" s="54" t="s">
        <v>43</v>
      </c>
      <c r="G3" s="53" t="s">
        <v>41</v>
      </c>
      <c r="H3" s="54" t="s">
        <v>43</v>
      </c>
      <c r="I3" s="53" t="s">
        <v>41</v>
      </c>
      <c r="J3" s="87" t="s">
        <v>43</v>
      </c>
      <c r="K3" s="88" t="s">
        <v>41</v>
      </c>
      <c r="L3" s="87" t="s">
        <v>43</v>
      </c>
      <c r="M3" s="88" t="s">
        <v>41</v>
      </c>
      <c r="N3" s="52" t="s">
        <v>43</v>
      </c>
      <c r="O3" s="55" t="s">
        <v>41</v>
      </c>
      <c r="P3" s="56" t="s">
        <v>54</v>
      </c>
      <c r="Q3" s="52" t="s">
        <v>43</v>
      </c>
      <c r="R3" s="53" t="s">
        <v>41</v>
      </c>
      <c r="S3" s="54" t="s">
        <v>43</v>
      </c>
      <c r="T3" s="53" t="s">
        <v>41</v>
      </c>
      <c r="U3" s="54" t="s">
        <v>43</v>
      </c>
      <c r="V3" s="53" t="s">
        <v>41</v>
      </c>
      <c r="W3" s="54" t="s">
        <v>43</v>
      </c>
      <c r="X3" s="53" t="s">
        <v>41</v>
      </c>
      <c r="Y3" s="87" t="s">
        <v>43</v>
      </c>
      <c r="Z3" s="88" t="s">
        <v>41</v>
      </c>
      <c r="AA3" s="87" t="s">
        <v>43</v>
      </c>
      <c r="AB3" s="88" t="s">
        <v>41</v>
      </c>
      <c r="AC3" s="52" t="s">
        <v>43</v>
      </c>
      <c r="AD3" s="55" t="s">
        <v>41</v>
      </c>
      <c r="AE3" s="53" t="s">
        <v>54</v>
      </c>
      <c r="AF3" s="52" t="s">
        <v>43</v>
      </c>
      <c r="AG3" s="55" t="s">
        <v>41</v>
      </c>
      <c r="AH3" s="53" t="s">
        <v>54</v>
      </c>
      <c r="AI3" s="57"/>
    </row>
    <row r="4" spans="1:35" s="3" customFormat="1" ht="15" customHeight="1" x14ac:dyDescent="0.25">
      <c r="A4" s="1" t="str">
        <f>Stammdaten!C6&amp;" "&amp;Stammdaten!D6</f>
        <v>1 Schülername 01</v>
      </c>
      <c r="B4" s="103">
        <f>WH!O5</f>
        <v>0</v>
      </c>
      <c r="C4" s="104">
        <f>IF(B4&gt;=Stammdaten!$G$3,1,IF(B4&gt;=Stammdaten!$G$4,2,IF(B4&gt;=Stammdaten!$G$5,3,IF(B4&gt;=Stammdaten!$G$6,4,5))))</f>
        <v>5</v>
      </c>
      <c r="D4" s="177">
        <f>HÜ!BO7</f>
        <v>0</v>
      </c>
      <c r="E4" s="176">
        <f>IF(D4&gt;=Stammdaten!$G$3,1,IF(D4&gt;=Stammdaten!$G$4,2,IF(D4&gt;=Stammdaten!$G$5,3,IF(D4&gt;=Stammdaten!$G$6,4,5))))</f>
        <v>5</v>
      </c>
      <c r="F4" s="203">
        <f>Mündl.!X5</f>
        <v>0</v>
      </c>
      <c r="G4" s="202">
        <f>IF(F4&gt;=Stammdaten!$G$3,1,IF(F4&gt;=Stammdaten!$G$4,2,IF(F4&gt;=Stammdaten!$G$5,3,IF(F4&gt;=Stammdaten!$G$6,4,5))))</f>
        <v>5</v>
      </c>
      <c r="H4" s="157">
        <f>RP!O6</f>
        <v>0</v>
      </c>
      <c r="I4" s="156">
        <f>IF(H4&gt;=Stammdaten!$G$3,1,IF(H4&gt;=Stammdaten!$G$4,2,IF(H4&gt;=Stammdaten!$G$5,3,IF(H4&gt;=Stammdaten!$G$6,4,5))))</f>
        <v>5</v>
      </c>
      <c r="J4" s="41">
        <f>'SA1'!X6</f>
        <v>0</v>
      </c>
      <c r="K4" s="42">
        <f>'SA1'!Y6</f>
        <v>5</v>
      </c>
      <c r="L4" s="43">
        <f>'SA2'!X6</f>
        <v>0</v>
      </c>
      <c r="M4" s="44">
        <f>'SA2'!Y6</f>
        <v>5</v>
      </c>
      <c r="N4" s="11">
        <f>ROUND((B4*Stammdaten!$G$11+D4*Stammdaten!$G$12+F4*Stammdaten!$G$13+H4*Stammdaten!$G$14+J4*Stammdaten!$G$15+L4*Stammdaten!$G$16)/Stammdaten!$G$19,1)</f>
        <v>0</v>
      </c>
      <c r="O4" s="15">
        <f>ROUND((C4*Stammdaten!$G$11+E4*Stammdaten!$G$12+G4*Stammdaten!$G$13+I4*Stammdaten!$G$14+K4*Stammdaten!$G$15+M4*Stammdaten!$G$16)/Stammdaten!$G$19,1)</f>
        <v>5</v>
      </c>
      <c r="P4" s="81"/>
      <c r="Q4" s="105">
        <f>WH!AC5</f>
        <v>0</v>
      </c>
      <c r="R4" s="104">
        <f>IF(Q4&gt;=Stammdaten!$G$3,1,IF(Q4&gt;=Stammdaten!$G$4,2,IF(Q4&gt;=Stammdaten!$G$5,3,IF(Q4&gt;=Stammdaten!$G$6,4,5))))</f>
        <v>5</v>
      </c>
      <c r="S4" s="177">
        <f>HÜ!EC7</f>
        <v>0</v>
      </c>
      <c r="T4" s="176">
        <f>IF(S4&gt;=Stammdaten!$G$3,1,IF(S4&gt;=Stammdaten!$G$4,2,IF(S4&gt;=Stammdaten!$G$5,3,IF(S4&gt;=Stammdaten!$G$6,4,5))))</f>
        <v>5</v>
      </c>
      <c r="U4" s="203">
        <f>Mündl.!AU5</f>
        <v>0</v>
      </c>
      <c r="V4" s="202">
        <f>IF(U4&gt;=Stammdaten!$G$3,1,IF(U4&gt;=Stammdaten!$G$4,2,IF(U4&gt;=Stammdaten!$G$5,3,IF(U4&gt;=Stammdaten!$G$6,4,5))))</f>
        <v>5</v>
      </c>
      <c r="W4" s="157">
        <f>RP!AC6</f>
        <v>0</v>
      </c>
      <c r="X4" s="156">
        <f>IF(W4&gt;=Stammdaten!$G$3,1,IF(W4&gt;=Stammdaten!$G$4,2,IF(W4&gt;=Stammdaten!$G$5,3,IF(W4&gt;=Stammdaten!$G$6,4,5))))</f>
        <v>5</v>
      </c>
      <c r="Y4" s="43">
        <f>'SA3'!X6</f>
        <v>0</v>
      </c>
      <c r="Z4" s="44">
        <f>'SA3'!Y6</f>
        <v>5</v>
      </c>
      <c r="AA4" s="43">
        <f>'SA4'!X6</f>
        <v>0</v>
      </c>
      <c r="AB4" s="44">
        <f>'SA4'!Y6</f>
        <v>5</v>
      </c>
      <c r="AC4" s="10">
        <f>ROUND((Q4*Stammdaten!$H$11+S4*Stammdaten!$H$12+U4*Stammdaten!$H$13+W4*Stammdaten!$H$14+Y4*Stammdaten!$H$17+AA4*Stammdaten!$H$18)/Stammdaten!$H$19,1)</f>
        <v>0</v>
      </c>
      <c r="AD4" s="15">
        <f>ROUND((R4*Stammdaten!$H$11+T4*Stammdaten!$H$12+V4*Stammdaten!$H$13+X4*Stammdaten!$H$14+Z4*Stammdaten!$H$17+AB4*Stammdaten!$H$18)/Stammdaten!$H$19,1)</f>
        <v>5</v>
      </c>
      <c r="AE4" s="85"/>
      <c r="AF4" s="18">
        <f>ROUND((N4*Stammdaten!$G$23+AC4*Stammdaten!$G$24)/Stammdaten!$G$25,1)</f>
        <v>0</v>
      </c>
      <c r="AG4" s="19">
        <f>ROUND((O4*Stammdaten!$G$23+AD4*Stammdaten!$G$24)/Stammdaten!$G$25,1)</f>
        <v>5</v>
      </c>
      <c r="AH4" s="83"/>
      <c r="AI4" s="2"/>
    </row>
    <row r="5" spans="1:35" s="6" customFormat="1" ht="15" customHeight="1" x14ac:dyDescent="0.25">
      <c r="A5" s="4" t="str">
        <f>Stammdaten!C7&amp;" "&amp;Stammdaten!D7</f>
        <v>2 Schülername 02</v>
      </c>
      <c r="B5" s="105">
        <f>WH!O6</f>
        <v>0</v>
      </c>
      <c r="C5" s="106">
        <f>IF(B5&gt;=Stammdaten!$G$3,1,IF(B5&gt;=Stammdaten!$G$4,2,IF(B5&gt;=Stammdaten!$G$5,3,IF(B5&gt;=Stammdaten!$G$6,4,5))))</f>
        <v>5</v>
      </c>
      <c r="D5" s="177">
        <f>HÜ!BO8</f>
        <v>0</v>
      </c>
      <c r="E5" s="178">
        <f>IF(D5&gt;=Stammdaten!$G$3,1,IF(D5&gt;=Stammdaten!$G$4,2,IF(D5&gt;=Stammdaten!$G$5,3,IF(D5&gt;=Stammdaten!$G$6,4,5))))</f>
        <v>5</v>
      </c>
      <c r="F5" s="203">
        <f>Mündl.!X6</f>
        <v>0</v>
      </c>
      <c r="G5" s="204">
        <f>IF(F5&gt;=Stammdaten!$G$3,1,IF(F5&gt;=Stammdaten!$G$4,2,IF(F5&gt;=Stammdaten!$G$5,3,IF(F5&gt;=Stammdaten!$G$6,4,5))))</f>
        <v>5</v>
      </c>
      <c r="H5" s="157">
        <f>RP!O7</f>
        <v>0</v>
      </c>
      <c r="I5" s="158">
        <f>IF(H5&gt;=Stammdaten!$G$3,1,IF(H5&gt;=Stammdaten!$G$4,2,IF(H5&gt;=Stammdaten!$G$5,3,IF(H5&gt;=Stammdaten!$G$6,4,5))))</f>
        <v>5</v>
      </c>
      <c r="J5" s="43">
        <f>'SA1'!X7</f>
        <v>0</v>
      </c>
      <c r="K5" s="45">
        <f>'SA1'!Y7</f>
        <v>5</v>
      </c>
      <c r="L5" s="43">
        <f>'SA2'!X7</f>
        <v>0</v>
      </c>
      <c r="M5" s="44">
        <f>'SA2'!Y7</f>
        <v>5</v>
      </c>
      <c r="N5" s="11">
        <f>ROUND((B5*Stammdaten!$G$11+D5*Stammdaten!$G$12+F5*Stammdaten!$G$13+H5*Stammdaten!$G$14+J5*Stammdaten!$G$15+L5*Stammdaten!$G$16)/Stammdaten!$G$19,1)</f>
        <v>0</v>
      </c>
      <c r="O5" s="16">
        <f>ROUND((C5*Stammdaten!$G$11+E5*Stammdaten!$G$12+G5*Stammdaten!$G$13+I5*Stammdaten!$G$14+K5*Stammdaten!$G$15+M5*Stammdaten!$G$16)/Stammdaten!$G$19,1)</f>
        <v>5</v>
      </c>
      <c r="P5" s="82"/>
      <c r="Q5" s="105">
        <f>WH!AC6</f>
        <v>0</v>
      </c>
      <c r="R5" s="106">
        <f>IF(Q5&gt;=Stammdaten!$G$3,1,IF(Q5&gt;=Stammdaten!$G$4,2,IF(Q5&gt;=Stammdaten!$G$5,3,IF(Q5&gt;=Stammdaten!$G$6,4,5))))</f>
        <v>5</v>
      </c>
      <c r="S5" s="177">
        <f>HÜ!EC8</f>
        <v>0</v>
      </c>
      <c r="T5" s="178">
        <f>IF(S5&gt;=Stammdaten!$G$3,1,IF(S5&gt;=Stammdaten!$G$4,2,IF(S5&gt;=Stammdaten!$G$5,3,IF(S5&gt;=Stammdaten!$G$6,4,5))))</f>
        <v>5</v>
      </c>
      <c r="U5" s="203">
        <f>Mündl.!AU6</f>
        <v>0</v>
      </c>
      <c r="V5" s="204">
        <f>IF(U5&gt;=Stammdaten!$G$3,1,IF(U5&gt;=Stammdaten!$G$4,2,IF(U5&gt;=Stammdaten!$G$5,3,IF(U5&gt;=Stammdaten!$G$6,4,5))))</f>
        <v>5</v>
      </c>
      <c r="W5" s="157">
        <f>RP!AC7</f>
        <v>0</v>
      </c>
      <c r="X5" s="158">
        <f>IF(W5&gt;=Stammdaten!$G$3,1,IF(W5&gt;=Stammdaten!$G$4,2,IF(W5&gt;=Stammdaten!$G$5,3,IF(W5&gt;=Stammdaten!$G$6,4,5))))</f>
        <v>5</v>
      </c>
      <c r="Y5" s="43">
        <f>'SA3'!X7</f>
        <v>0</v>
      </c>
      <c r="Z5" s="44">
        <f>'SA3'!Y7</f>
        <v>5</v>
      </c>
      <c r="AA5" s="43">
        <f>'SA4'!X7</f>
        <v>0</v>
      </c>
      <c r="AB5" s="44">
        <f>'SA4'!Y7</f>
        <v>5</v>
      </c>
      <c r="AC5" s="11">
        <f>ROUND((Q5*Stammdaten!$H$11+S5*Stammdaten!$H$12+U5*Stammdaten!$H$13+W5*Stammdaten!$H$14+Y5*Stammdaten!$H$17+AA5*Stammdaten!$H$18)/Stammdaten!$H$19,1)</f>
        <v>0</v>
      </c>
      <c r="AD5" s="16">
        <f>ROUND((R5*Stammdaten!$H$11+T5*Stammdaten!$H$12+V5*Stammdaten!$H$13+X5*Stammdaten!$H$14+Z5*Stammdaten!$H$17+AB5*Stammdaten!$H$18)/Stammdaten!$H$19,1)</f>
        <v>5</v>
      </c>
      <c r="AE5" s="86"/>
      <c r="AF5" s="20">
        <f>ROUND((N5*Stammdaten!$G$23+AC5*Stammdaten!$G$24)/Stammdaten!$G$25,1)</f>
        <v>0</v>
      </c>
      <c r="AG5" s="21">
        <f>ROUND((O5*Stammdaten!$G$23+AD5*Stammdaten!$G$24)/Stammdaten!$G$25,1)</f>
        <v>5</v>
      </c>
      <c r="AH5" s="84"/>
      <c r="AI5" s="5"/>
    </row>
    <row r="6" spans="1:35" s="6" customFormat="1" ht="15" customHeight="1" x14ac:dyDescent="0.25">
      <c r="A6" s="4" t="str">
        <f>Stammdaten!C8&amp;" "&amp;Stammdaten!D8</f>
        <v>3 Schülername 03</v>
      </c>
      <c r="B6" s="105">
        <f>WH!O7</f>
        <v>0</v>
      </c>
      <c r="C6" s="106">
        <f>IF(B6&gt;=Stammdaten!$G$3,1,IF(B6&gt;=Stammdaten!$G$4,2,IF(B6&gt;=Stammdaten!$G$5,3,IF(B6&gt;=Stammdaten!$G$6,4,5))))</f>
        <v>5</v>
      </c>
      <c r="D6" s="177">
        <f>HÜ!BO9</f>
        <v>0</v>
      </c>
      <c r="E6" s="178">
        <f>IF(D6&gt;=Stammdaten!$G$3,1,IF(D6&gt;=Stammdaten!$G$4,2,IF(D6&gt;=Stammdaten!$G$5,3,IF(D6&gt;=Stammdaten!$G$6,4,5))))</f>
        <v>5</v>
      </c>
      <c r="F6" s="203">
        <f>Mündl.!X7</f>
        <v>0</v>
      </c>
      <c r="G6" s="204">
        <f>IF(F6&gt;=Stammdaten!$G$3,1,IF(F6&gt;=Stammdaten!$G$4,2,IF(F6&gt;=Stammdaten!$G$5,3,IF(F6&gt;=Stammdaten!$G$6,4,5))))</f>
        <v>5</v>
      </c>
      <c r="H6" s="157">
        <f>RP!O8</f>
        <v>0</v>
      </c>
      <c r="I6" s="158">
        <f>IF(H6&gt;=Stammdaten!$G$3,1,IF(H6&gt;=Stammdaten!$G$4,2,IF(H6&gt;=Stammdaten!$G$5,3,IF(H6&gt;=Stammdaten!$G$6,4,5))))</f>
        <v>5</v>
      </c>
      <c r="J6" s="43">
        <f>'SA1'!X8</f>
        <v>0</v>
      </c>
      <c r="K6" s="45">
        <f>'SA1'!Y8</f>
        <v>5</v>
      </c>
      <c r="L6" s="43">
        <f>'SA2'!X8</f>
        <v>0</v>
      </c>
      <c r="M6" s="44">
        <f>'SA2'!Y8</f>
        <v>5</v>
      </c>
      <c r="N6" s="11">
        <f>ROUND((B6*Stammdaten!$G$11+D6*Stammdaten!$G$12+F6*Stammdaten!$G$13+H6*Stammdaten!$G$14+J6*Stammdaten!$G$15+L6*Stammdaten!$G$16)/Stammdaten!$G$19,1)</f>
        <v>0</v>
      </c>
      <c r="O6" s="16">
        <f>ROUND((C6*Stammdaten!$G$11+E6*Stammdaten!$G$12+G6*Stammdaten!$G$13+I6*Stammdaten!$G$14+K6*Stammdaten!$G$15+M6*Stammdaten!$G$16)/Stammdaten!$G$19,1)</f>
        <v>5</v>
      </c>
      <c r="P6" s="82"/>
      <c r="Q6" s="105">
        <f>WH!AC7</f>
        <v>0</v>
      </c>
      <c r="R6" s="106">
        <f>IF(Q6&gt;=Stammdaten!$G$3,1,IF(Q6&gt;=Stammdaten!$G$4,2,IF(Q6&gt;=Stammdaten!$G$5,3,IF(Q6&gt;=Stammdaten!$G$6,4,5))))</f>
        <v>5</v>
      </c>
      <c r="S6" s="177">
        <f>HÜ!EC9</f>
        <v>0</v>
      </c>
      <c r="T6" s="178">
        <f>IF(S6&gt;=Stammdaten!$G$3,1,IF(S6&gt;=Stammdaten!$G$4,2,IF(S6&gt;=Stammdaten!$G$5,3,IF(S6&gt;=Stammdaten!$G$6,4,5))))</f>
        <v>5</v>
      </c>
      <c r="U6" s="203">
        <f>Mündl.!AU7</f>
        <v>0</v>
      </c>
      <c r="V6" s="204">
        <f>IF(U6&gt;=Stammdaten!$G$3,1,IF(U6&gt;=Stammdaten!$G$4,2,IF(U6&gt;=Stammdaten!$G$5,3,IF(U6&gt;=Stammdaten!$G$6,4,5))))</f>
        <v>5</v>
      </c>
      <c r="W6" s="157">
        <f>RP!AC8</f>
        <v>0</v>
      </c>
      <c r="X6" s="158">
        <f>IF(W6&gt;=Stammdaten!$G$3,1,IF(W6&gt;=Stammdaten!$G$4,2,IF(W6&gt;=Stammdaten!$G$5,3,IF(W6&gt;=Stammdaten!$G$6,4,5))))</f>
        <v>5</v>
      </c>
      <c r="Y6" s="43">
        <f>'SA3'!X8</f>
        <v>0</v>
      </c>
      <c r="Z6" s="44">
        <f>'SA3'!Y8</f>
        <v>5</v>
      </c>
      <c r="AA6" s="43">
        <f>'SA4'!X8</f>
        <v>0</v>
      </c>
      <c r="AB6" s="44">
        <f>'SA4'!Y8</f>
        <v>5</v>
      </c>
      <c r="AC6" s="11">
        <f>ROUND((Q6*Stammdaten!$H$11+S6*Stammdaten!$H$12+U6*Stammdaten!$H$13+W6*Stammdaten!$H$14+Y6*Stammdaten!$H$17+AA6*Stammdaten!$H$18)/Stammdaten!$H$19,1)</f>
        <v>0</v>
      </c>
      <c r="AD6" s="16">
        <f>ROUND((R6*Stammdaten!$H$11+T6*Stammdaten!$H$12+V6*Stammdaten!$H$13+X6*Stammdaten!$H$14+Z6*Stammdaten!$H$17+AB6*Stammdaten!$H$18)/Stammdaten!$H$19,1)</f>
        <v>5</v>
      </c>
      <c r="AE6" s="86"/>
      <c r="AF6" s="20">
        <f>ROUND((N6*Stammdaten!$G$23+AC6*Stammdaten!$G$24)/Stammdaten!$G$25,1)</f>
        <v>0</v>
      </c>
      <c r="AG6" s="21">
        <f>ROUND((O6*Stammdaten!$G$23+AD6*Stammdaten!$G$24)/Stammdaten!$G$25,1)</f>
        <v>5</v>
      </c>
      <c r="AH6" s="84"/>
      <c r="AI6" s="5"/>
    </row>
    <row r="7" spans="1:35" s="6" customFormat="1" ht="15" customHeight="1" x14ac:dyDescent="0.25">
      <c r="A7" s="4" t="str">
        <f>Stammdaten!C9&amp;" "&amp;Stammdaten!D9</f>
        <v>4 Schülername 04</v>
      </c>
      <c r="B7" s="105">
        <f>WH!O8</f>
        <v>0</v>
      </c>
      <c r="C7" s="106">
        <f>IF(B7&gt;=Stammdaten!$G$3,1,IF(B7&gt;=Stammdaten!$G$4,2,IF(B7&gt;=Stammdaten!$G$5,3,IF(B7&gt;=Stammdaten!$G$6,4,5))))</f>
        <v>5</v>
      </c>
      <c r="D7" s="177">
        <f>HÜ!BO10</f>
        <v>0</v>
      </c>
      <c r="E7" s="178">
        <f>IF(D7&gt;=Stammdaten!$G$3,1,IF(D7&gt;=Stammdaten!$G$4,2,IF(D7&gt;=Stammdaten!$G$5,3,IF(D7&gt;=Stammdaten!$G$6,4,5))))</f>
        <v>5</v>
      </c>
      <c r="F7" s="203">
        <f>Mündl.!X8</f>
        <v>0</v>
      </c>
      <c r="G7" s="204">
        <f>IF(F7&gt;=Stammdaten!$G$3,1,IF(F7&gt;=Stammdaten!$G$4,2,IF(F7&gt;=Stammdaten!$G$5,3,IF(F7&gt;=Stammdaten!$G$6,4,5))))</f>
        <v>5</v>
      </c>
      <c r="H7" s="157">
        <f>RP!O9</f>
        <v>0</v>
      </c>
      <c r="I7" s="158">
        <f>IF(H7&gt;=Stammdaten!$G$3,1,IF(H7&gt;=Stammdaten!$G$4,2,IF(H7&gt;=Stammdaten!$G$5,3,IF(H7&gt;=Stammdaten!$G$6,4,5))))</f>
        <v>5</v>
      </c>
      <c r="J7" s="43">
        <f>'SA1'!X9</f>
        <v>0</v>
      </c>
      <c r="K7" s="45">
        <f>'SA1'!Y9</f>
        <v>5</v>
      </c>
      <c r="L7" s="43">
        <f>'SA2'!X9</f>
        <v>0</v>
      </c>
      <c r="M7" s="44">
        <f>'SA2'!Y9</f>
        <v>5</v>
      </c>
      <c r="N7" s="11">
        <f>ROUND((B7*Stammdaten!$G$11+D7*Stammdaten!$G$12+F7*Stammdaten!$G$13+H7*Stammdaten!$G$14+J7*Stammdaten!$G$15+L7*Stammdaten!$G$16)/Stammdaten!$G$19,1)</f>
        <v>0</v>
      </c>
      <c r="O7" s="16">
        <f>ROUND((C7*Stammdaten!$G$11+E7*Stammdaten!$G$12+G7*Stammdaten!$G$13+I7*Stammdaten!$G$14+K7*Stammdaten!$G$15+M7*Stammdaten!$G$16)/Stammdaten!$G$19,1)</f>
        <v>5</v>
      </c>
      <c r="P7" s="82"/>
      <c r="Q7" s="105">
        <f>WH!AC8</f>
        <v>0</v>
      </c>
      <c r="R7" s="106">
        <f>IF(Q7&gt;=Stammdaten!$G$3,1,IF(Q7&gt;=Stammdaten!$G$4,2,IF(Q7&gt;=Stammdaten!$G$5,3,IF(Q7&gt;=Stammdaten!$G$6,4,5))))</f>
        <v>5</v>
      </c>
      <c r="S7" s="177">
        <f>HÜ!EC10</f>
        <v>0</v>
      </c>
      <c r="T7" s="178">
        <f>IF(S7&gt;=Stammdaten!$G$3,1,IF(S7&gt;=Stammdaten!$G$4,2,IF(S7&gt;=Stammdaten!$G$5,3,IF(S7&gt;=Stammdaten!$G$6,4,5))))</f>
        <v>5</v>
      </c>
      <c r="U7" s="203">
        <f>Mündl.!AU8</f>
        <v>0</v>
      </c>
      <c r="V7" s="204">
        <f>IF(U7&gt;=Stammdaten!$G$3,1,IF(U7&gt;=Stammdaten!$G$4,2,IF(U7&gt;=Stammdaten!$G$5,3,IF(U7&gt;=Stammdaten!$G$6,4,5))))</f>
        <v>5</v>
      </c>
      <c r="W7" s="157">
        <f>RP!AC9</f>
        <v>0</v>
      </c>
      <c r="X7" s="158">
        <f>IF(W7&gt;=Stammdaten!$G$3,1,IF(W7&gt;=Stammdaten!$G$4,2,IF(W7&gt;=Stammdaten!$G$5,3,IF(W7&gt;=Stammdaten!$G$6,4,5))))</f>
        <v>5</v>
      </c>
      <c r="Y7" s="43">
        <f>'SA3'!X9</f>
        <v>0</v>
      </c>
      <c r="Z7" s="44">
        <f>'SA3'!Y9</f>
        <v>5</v>
      </c>
      <c r="AA7" s="43">
        <f>'SA4'!X9</f>
        <v>0</v>
      </c>
      <c r="AB7" s="44">
        <f>'SA4'!Y9</f>
        <v>5</v>
      </c>
      <c r="AC7" s="11">
        <f>ROUND((Q7*Stammdaten!$H$11+S7*Stammdaten!$H$12+U7*Stammdaten!$H$13+W7*Stammdaten!$H$14+Y7*Stammdaten!$H$17+AA7*Stammdaten!$H$18)/Stammdaten!$H$19,1)</f>
        <v>0</v>
      </c>
      <c r="AD7" s="16">
        <f>ROUND((R7*Stammdaten!$H$11+T7*Stammdaten!$H$12+V7*Stammdaten!$H$13+X7*Stammdaten!$H$14+Z7*Stammdaten!$H$17+AB7*Stammdaten!$H$18)/Stammdaten!$H$19,1)</f>
        <v>5</v>
      </c>
      <c r="AE7" s="86"/>
      <c r="AF7" s="20">
        <f>ROUND((N7*Stammdaten!$G$23+AC7*Stammdaten!$G$24)/Stammdaten!$G$25,1)</f>
        <v>0</v>
      </c>
      <c r="AG7" s="21">
        <f>ROUND((O7*Stammdaten!$G$23+AD7*Stammdaten!$G$24)/Stammdaten!$G$25,1)</f>
        <v>5</v>
      </c>
      <c r="AH7" s="84"/>
      <c r="AI7" s="5"/>
    </row>
    <row r="8" spans="1:35" s="6" customFormat="1" ht="15" customHeight="1" x14ac:dyDescent="0.25">
      <c r="A8" s="4" t="str">
        <f>Stammdaten!C10&amp;" "&amp;Stammdaten!D10</f>
        <v>5 Schülername 05</v>
      </c>
      <c r="B8" s="105">
        <f>WH!O9</f>
        <v>0</v>
      </c>
      <c r="C8" s="106">
        <f>IF(B8&gt;=Stammdaten!$G$3,1,IF(B8&gt;=Stammdaten!$G$4,2,IF(B8&gt;=Stammdaten!$G$5,3,IF(B8&gt;=Stammdaten!$G$6,4,5))))</f>
        <v>5</v>
      </c>
      <c r="D8" s="177">
        <f>HÜ!BO11</f>
        <v>0</v>
      </c>
      <c r="E8" s="178">
        <f>IF(D8&gt;=Stammdaten!$G$3,1,IF(D8&gt;=Stammdaten!$G$4,2,IF(D8&gt;=Stammdaten!$G$5,3,IF(D8&gt;=Stammdaten!$G$6,4,5))))</f>
        <v>5</v>
      </c>
      <c r="F8" s="203">
        <f>Mündl.!X9</f>
        <v>0</v>
      </c>
      <c r="G8" s="204">
        <f>IF(F8&gt;=Stammdaten!$G$3,1,IF(F8&gt;=Stammdaten!$G$4,2,IF(F8&gt;=Stammdaten!$G$5,3,IF(F8&gt;=Stammdaten!$G$6,4,5))))</f>
        <v>5</v>
      </c>
      <c r="H8" s="157">
        <f>RP!O10</f>
        <v>0</v>
      </c>
      <c r="I8" s="158">
        <f>IF(H8&gt;=Stammdaten!$G$3,1,IF(H8&gt;=Stammdaten!$G$4,2,IF(H8&gt;=Stammdaten!$G$5,3,IF(H8&gt;=Stammdaten!$G$6,4,5))))</f>
        <v>5</v>
      </c>
      <c r="J8" s="43">
        <f>'SA1'!X10</f>
        <v>0</v>
      </c>
      <c r="K8" s="45">
        <f>'SA1'!Y10</f>
        <v>5</v>
      </c>
      <c r="L8" s="43">
        <f>'SA2'!X10</f>
        <v>0</v>
      </c>
      <c r="M8" s="44">
        <f>'SA2'!Y10</f>
        <v>5</v>
      </c>
      <c r="N8" s="11">
        <f>ROUND((B8*Stammdaten!$G$11+D8*Stammdaten!$G$12+F8*Stammdaten!$G$13+H8*Stammdaten!$G$14+J8*Stammdaten!$G$15+L8*Stammdaten!$G$16)/Stammdaten!$G$19,1)</f>
        <v>0</v>
      </c>
      <c r="O8" s="16">
        <f>ROUND((C8*Stammdaten!$G$11+E8*Stammdaten!$G$12+G8*Stammdaten!$G$13+I8*Stammdaten!$G$14+K8*Stammdaten!$G$15+M8*Stammdaten!$G$16)/Stammdaten!$G$19,1)</f>
        <v>5</v>
      </c>
      <c r="P8" s="82"/>
      <c r="Q8" s="105">
        <f>WH!AC9</f>
        <v>0</v>
      </c>
      <c r="R8" s="106">
        <f>IF(Q8&gt;=Stammdaten!$G$3,1,IF(Q8&gt;=Stammdaten!$G$4,2,IF(Q8&gt;=Stammdaten!$G$5,3,IF(Q8&gt;=Stammdaten!$G$6,4,5))))</f>
        <v>5</v>
      </c>
      <c r="S8" s="177">
        <f>HÜ!EC11</f>
        <v>0</v>
      </c>
      <c r="T8" s="178">
        <f>IF(S8&gt;=Stammdaten!$G$3,1,IF(S8&gt;=Stammdaten!$G$4,2,IF(S8&gt;=Stammdaten!$G$5,3,IF(S8&gt;=Stammdaten!$G$6,4,5))))</f>
        <v>5</v>
      </c>
      <c r="U8" s="203">
        <f>Mündl.!AU9</f>
        <v>0</v>
      </c>
      <c r="V8" s="204">
        <f>IF(U8&gt;=Stammdaten!$G$3,1,IF(U8&gt;=Stammdaten!$G$4,2,IF(U8&gt;=Stammdaten!$G$5,3,IF(U8&gt;=Stammdaten!$G$6,4,5))))</f>
        <v>5</v>
      </c>
      <c r="W8" s="157">
        <f>RP!AC10</f>
        <v>0</v>
      </c>
      <c r="X8" s="158">
        <f>IF(W8&gt;=Stammdaten!$G$3,1,IF(W8&gt;=Stammdaten!$G$4,2,IF(W8&gt;=Stammdaten!$G$5,3,IF(W8&gt;=Stammdaten!$G$6,4,5))))</f>
        <v>5</v>
      </c>
      <c r="Y8" s="43">
        <f>'SA3'!X10</f>
        <v>0</v>
      </c>
      <c r="Z8" s="44">
        <f>'SA3'!Y10</f>
        <v>5</v>
      </c>
      <c r="AA8" s="43">
        <f>'SA4'!X10</f>
        <v>0</v>
      </c>
      <c r="AB8" s="44">
        <f>'SA4'!Y10</f>
        <v>5</v>
      </c>
      <c r="AC8" s="11">
        <f>ROUND((Q8*Stammdaten!$H$11+S8*Stammdaten!$H$12+U8*Stammdaten!$H$13+W8*Stammdaten!$H$14+Y8*Stammdaten!$H$17+AA8*Stammdaten!$H$18)/Stammdaten!$H$19,1)</f>
        <v>0</v>
      </c>
      <c r="AD8" s="16">
        <f>ROUND((R8*Stammdaten!$H$11+T8*Stammdaten!$H$12+V8*Stammdaten!$H$13+X8*Stammdaten!$H$14+Z8*Stammdaten!$H$17+AB8*Stammdaten!$H$18)/Stammdaten!$H$19,1)</f>
        <v>5</v>
      </c>
      <c r="AE8" s="86"/>
      <c r="AF8" s="20">
        <f>ROUND((N8*Stammdaten!$G$23+AC8*Stammdaten!$G$24)/Stammdaten!$G$25,1)</f>
        <v>0</v>
      </c>
      <c r="AG8" s="21">
        <f>ROUND((O8*Stammdaten!$G$23+AD8*Stammdaten!$G$24)/Stammdaten!$G$25,1)</f>
        <v>5</v>
      </c>
      <c r="AH8" s="84"/>
      <c r="AI8" s="5"/>
    </row>
    <row r="9" spans="1:35" s="6" customFormat="1" ht="15" customHeight="1" x14ac:dyDescent="0.25">
      <c r="A9" s="4" t="str">
        <f>Stammdaten!C11&amp;" "&amp;Stammdaten!D11</f>
        <v>6 Schülername 06</v>
      </c>
      <c r="B9" s="105">
        <f>WH!O10</f>
        <v>0</v>
      </c>
      <c r="C9" s="106">
        <f>IF(B9&gt;=Stammdaten!$G$3,1,IF(B9&gt;=Stammdaten!$G$4,2,IF(B9&gt;=Stammdaten!$G$5,3,IF(B9&gt;=Stammdaten!$G$6,4,5))))</f>
        <v>5</v>
      </c>
      <c r="D9" s="177">
        <f>HÜ!BO12</f>
        <v>0</v>
      </c>
      <c r="E9" s="178">
        <f>IF(D9&gt;=Stammdaten!$G$3,1,IF(D9&gt;=Stammdaten!$G$4,2,IF(D9&gt;=Stammdaten!$G$5,3,IF(D9&gt;=Stammdaten!$G$6,4,5))))</f>
        <v>5</v>
      </c>
      <c r="F9" s="203">
        <f>Mündl.!X10</f>
        <v>0</v>
      </c>
      <c r="G9" s="204">
        <f>IF(F9&gt;=Stammdaten!$G$3,1,IF(F9&gt;=Stammdaten!$G$4,2,IF(F9&gt;=Stammdaten!$G$5,3,IF(F9&gt;=Stammdaten!$G$6,4,5))))</f>
        <v>5</v>
      </c>
      <c r="H9" s="157">
        <f>RP!O11</f>
        <v>0</v>
      </c>
      <c r="I9" s="158">
        <f>IF(H9&gt;=Stammdaten!$G$3,1,IF(H9&gt;=Stammdaten!$G$4,2,IF(H9&gt;=Stammdaten!$G$5,3,IF(H9&gt;=Stammdaten!$G$6,4,5))))</f>
        <v>5</v>
      </c>
      <c r="J9" s="43">
        <f>'SA1'!X11</f>
        <v>0</v>
      </c>
      <c r="K9" s="45">
        <f>'SA1'!Y11</f>
        <v>5</v>
      </c>
      <c r="L9" s="43">
        <f>'SA2'!X11</f>
        <v>0</v>
      </c>
      <c r="M9" s="44">
        <f>'SA2'!Y11</f>
        <v>5</v>
      </c>
      <c r="N9" s="11">
        <f>ROUND((B9*Stammdaten!$G$11+D9*Stammdaten!$G$12+F9*Stammdaten!$G$13+H9*Stammdaten!$G$14+J9*Stammdaten!$G$15+L9*Stammdaten!$G$16)/Stammdaten!$G$19,1)</f>
        <v>0</v>
      </c>
      <c r="O9" s="16">
        <f>ROUND((C9*Stammdaten!$G$11+E9*Stammdaten!$G$12+G9*Stammdaten!$G$13+I9*Stammdaten!$G$14+K9*Stammdaten!$G$15+M9*Stammdaten!$G$16)/Stammdaten!$G$19,1)</f>
        <v>5</v>
      </c>
      <c r="P9" s="82"/>
      <c r="Q9" s="105">
        <f>WH!AC10</f>
        <v>0</v>
      </c>
      <c r="R9" s="106">
        <f>IF(Q9&gt;=Stammdaten!$G$3,1,IF(Q9&gt;=Stammdaten!$G$4,2,IF(Q9&gt;=Stammdaten!$G$5,3,IF(Q9&gt;=Stammdaten!$G$6,4,5))))</f>
        <v>5</v>
      </c>
      <c r="S9" s="177">
        <f>HÜ!EC12</f>
        <v>0</v>
      </c>
      <c r="T9" s="178">
        <f>IF(S9&gt;=Stammdaten!$G$3,1,IF(S9&gt;=Stammdaten!$G$4,2,IF(S9&gt;=Stammdaten!$G$5,3,IF(S9&gt;=Stammdaten!$G$6,4,5))))</f>
        <v>5</v>
      </c>
      <c r="U9" s="203">
        <f>Mündl.!AU10</f>
        <v>0</v>
      </c>
      <c r="V9" s="204">
        <f>IF(U9&gt;=Stammdaten!$G$3,1,IF(U9&gt;=Stammdaten!$G$4,2,IF(U9&gt;=Stammdaten!$G$5,3,IF(U9&gt;=Stammdaten!$G$6,4,5))))</f>
        <v>5</v>
      </c>
      <c r="W9" s="157">
        <f>RP!AC11</f>
        <v>0</v>
      </c>
      <c r="X9" s="158">
        <f>IF(W9&gt;=Stammdaten!$G$3,1,IF(W9&gt;=Stammdaten!$G$4,2,IF(W9&gt;=Stammdaten!$G$5,3,IF(W9&gt;=Stammdaten!$G$6,4,5))))</f>
        <v>5</v>
      </c>
      <c r="Y9" s="43">
        <f>'SA3'!X11</f>
        <v>0</v>
      </c>
      <c r="Z9" s="44">
        <f>'SA3'!Y11</f>
        <v>5</v>
      </c>
      <c r="AA9" s="43">
        <f>'SA4'!X11</f>
        <v>0</v>
      </c>
      <c r="AB9" s="44">
        <f>'SA4'!Y11</f>
        <v>5</v>
      </c>
      <c r="AC9" s="11">
        <f>ROUND((Q9*Stammdaten!$H$11+S9*Stammdaten!$H$12+U9*Stammdaten!$H$13+W9*Stammdaten!$H$14+Y9*Stammdaten!$H$17+AA9*Stammdaten!$H$18)/Stammdaten!$H$19,1)</f>
        <v>0</v>
      </c>
      <c r="AD9" s="16">
        <f>ROUND((R9*Stammdaten!$H$11+T9*Stammdaten!$H$12+V9*Stammdaten!$H$13+X9*Stammdaten!$H$14+Z9*Stammdaten!$H$17+AB9*Stammdaten!$H$18)/Stammdaten!$H$19,1)</f>
        <v>5</v>
      </c>
      <c r="AE9" s="86"/>
      <c r="AF9" s="20">
        <f>ROUND((N9*Stammdaten!$G$23+AC9*Stammdaten!$G$24)/Stammdaten!$G$25,1)</f>
        <v>0</v>
      </c>
      <c r="AG9" s="21">
        <f>ROUND((O9*Stammdaten!$G$23+AD9*Stammdaten!$G$24)/Stammdaten!$G$25,1)</f>
        <v>5</v>
      </c>
      <c r="AH9" s="84"/>
      <c r="AI9" s="5"/>
    </row>
    <row r="10" spans="1:35" s="6" customFormat="1" ht="15" customHeight="1" x14ac:dyDescent="0.25">
      <c r="A10" s="4" t="str">
        <f>Stammdaten!C12&amp;" "&amp;Stammdaten!D12</f>
        <v>7 Schülername 07</v>
      </c>
      <c r="B10" s="105">
        <f>WH!O11</f>
        <v>0</v>
      </c>
      <c r="C10" s="106">
        <f>IF(B10&gt;=Stammdaten!$G$3,1,IF(B10&gt;=Stammdaten!$G$4,2,IF(B10&gt;=Stammdaten!$G$5,3,IF(B10&gt;=Stammdaten!$G$6,4,5))))</f>
        <v>5</v>
      </c>
      <c r="D10" s="177">
        <f>HÜ!BO13</f>
        <v>0</v>
      </c>
      <c r="E10" s="178">
        <f>IF(D10&gt;=Stammdaten!$G$3,1,IF(D10&gt;=Stammdaten!$G$4,2,IF(D10&gt;=Stammdaten!$G$5,3,IF(D10&gt;=Stammdaten!$G$6,4,5))))</f>
        <v>5</v>
      </c>
      <c r="F10" s="203">
        <f>Mündl.!X11</f>
        <v>0</v>
      </c>
      <c r="G10" s="204">
        <f>IF(F10&gt;=Stammdaten!$G$3,1,IF(F10&gt;=Stammdaten!$G$4,2,IF(F10&gt;=Stammdaten!$G$5,3,IF(F10&gt;=Stammdaten!$G$6,4,5))))</f>
        <v>5</v>
      </c>
      <c r="H10" s="157">
        <f>RP!O12</f>
        <v>0</v>
      </c>
      <c r="I10" s="158">
        <f>IF(H10&gt;=Stammdaten!$G$3,1,IF(H10&gt;=Stammdaten!$G$4,2,IF(H10&gt;=Stammdaten!$G$5,3,IF(H10&gt;=Stammdaten!$G$6,4,5))))</f>
        <v>5</v>
      </c>
      <c r="J10" s="43">
        <f>'SA1'!X12</f>
        <v>0</v>
      </c>
      <c r="K10" s="45">
        <f>'SA1'!Y12</f>
        <v>5</v>
      </c>
      <c r="L10" s="43">
        <f>'SA2'!X12</f>
        <v>0</v>
      </c>
      <c r="M10" s="44">
        <f>'SA2'!Y12</f>
        <v>5</v>
      </c>
      <c r="N10" s="11">
        <f>ROUND((B10*Stammdaten!$G$11+D10*Stammdaten!$G$12+F10*Stammdaten!$G$13+H10*Stammdaten!$G$14+J10*Stammdaten!$G$15+L10*Stammdaten!$G$16)/Stammdaten!$G$19,1)</f>
        <v>0</v>
      </c>
      <c r="O10" s="16">
        <f>ROUND((C10*Stammdaten!$G$11+E10*Stammdaten!$G$12+G10*Stammdaten!$G$13+I10*Stammdaten!$G$14+K10*Stammdaten!$G$15+M10*Stammdaten!$G$16)/Stammdaten!$G$19,1)</f>
        <v>5</v>
      </c>
      <c r="P10" s="82"/>
      <c r="Q10" s="105">
        <f>WH!AC11</f>
        <v>0</v>
      </c>
      <c r="R10" s="106">
        <f>IF(Q10&gt;=Stammdaten!$G$3,1,IF(Q10&gt;=Stammdaten!$G$4,2,IF(Q10&gt;=Stammdaten!$G$5,3,IF(Q10&gt;=Stammdaten!$G$6,4,5))))</f>
        <v>5</v>
      </c>
      <c r="S10" s="177">
        <f>HÜ!EC13</f>
        <v>0</v>
      </c>
      <c r="T10" s="178">
        <f>IF(S10&gt;=Stammdaten!$G$3,1,IF(S10&gt;=Stammdaten!$G$4,2,IF(S10&gt;=Stammdaten!$G$5,3,IF(S10&gt;=Stammdaten!$G$6,4,5))))</f>
        <v>5</v>
      </c>
      <c r="U10" s="203">
        <f>Mündl.!AU11</f>
        <v>0</v>
      </c>
      <c r="V10" s="204">
        <f>IF(U10&gt;=Stammdaten!$G$3,1,IF(U10&gt;=Stammdaten!$G$4,2,IF(U10&gt;=Stammdaten!$G$5,3,IF(U10&gt;=Stammdaten!$G$6,4,5))))</f>
        <v>5</v>
      </c>
      <c r="W10" s="157">
        <f>RP!AC12</f>
        <v>0</v>
      </c>
      <c r="X10" s="158">
        <f>IF(W10&gt;=Stammdaten!$G$3,1,IF(W10&gt;=Stammdaten!$G$4,2,IF(W10&gt;=Stammdaten!$G$5,3,IF(W10&gt;=Stammdaten!$G$6,4,5))))</f>
        <v>5</v>
      </c>
      <c r="Y10" s="43">
        <f>'SA3'!X12</f>
        <v>0</v>
      </c>
      <c r="Z10" s="44">
        <f>'SA3'!Y12</f>
        <v>5</v>
      </c>
      <c r="AA10" s="43">
        <f>'SA4'!X12</f>
        <v>0</v>
      </c>
      <c r="AB10" s="44">
        <f>'SA4'!Y12</f>
        <v>5</v>
      </c>
      <c r="AC10" s="11">
        <f>ROUND((Q10*Stammdaten!$H$11+S10*Stammdaten!$H$12+U10*Stammdaten!$H$13+W10*Stammdaten!$H$14+Y10*Stammdaten!$H$17+AA10*Stammdaten!$H$18)/Stammdaten!$H$19,1)</f>
        <v>0</v>
      </c>
      <c r="AD10" s="16">
        <f>ROUND((R10*Stammdaten!$H$11+T10*Stammdaten!$H$12+V10*Stammdaten!$H$13+X10*Stammdaten!$H$14+Z10*Stammdaten!$H$17+AB10*Stammdaten!$H$18)/Stammdaten!$H$19,1)</f>
        <v>5</v>
      </c>
      <c r="AE10" s="86"/>
      <c r="AF10" s="20">
        <f>ROUND((N10*Stammdaten!$G$23+AC10*Stammdaten!$G$24)/Stammdaten!$G$25,1)</f>
        <v>0</v>
      </c>
      <c r="AG10" s="21">
        <f>ROUND((O10*Stammdaten!$G$23+AD10*Stammdaten!$G$24)/Stammdaten!$G$25,1)</f>
        <v>5</v>
      </c>
      <c r="AH10" s="84"/>
      <c r="AI10" s="5"/>
    </row>
    <row r="11" spans="1:35" s="6" customFormat="1" ht="15" customHeight="1" x14ac:dyDescent="0.25">
      <c r="A11" s="4" t="str">
        <f>Stammdaten!C13&amp;" "&amp;Stammdaten!D13</f>
        <v>8 Schülername 08</v>
      </c>
      <c r="B11" s="105">
        <f>WH!O12</f>
        <v>0</v>
      </c>
      <c r="C11" s="106">
        <f>IF(B11&gt;=Stammdaten!$G$3,1,IF(B11&gt;=Stammdaten!$G$4,2,IF(B11&gt;=Stammdaten!$G$5,3,IF(B11&gt;=Stammdaten!$G$6,4,5))))</f>
        <v>5</v>
      </c>
      <c r="D11" s="177">
        <f>HÜ!BO14</f>
        <v>0</v>
      </c>
      <c r="E11" s="178">
        <f>IF(D11&gt;=Stammdaten!$G$3,1,IF(D11&gt;=Stammdaten!$G$4,2,IF(D11&gt;=Stammdaten!$G$5,3,IF(D11&gt;=Stammdaten!$G$6,4,5))))</f>
        <v>5</v>
      </c>
      <c r="F11" s="203">
        <f>Mündl.!X12</f>
        <v>0</v>
      </c>
      <c r="G11" s="204">
        <f>IF(F11&gt;=Stammdaten!$G$3,1,IF(F11&gt;=Stammdaten!$G$4,2,IF(F11&gt;=Stammdaten!$G$5,3,IF(F11&gt;=Stammdaten!$G$6,4,5))))</f>
        <v>5</v>
      </c>
      <c r="H11" s="157">
        <f>RP!O13</f>
        <v>0</v>
      </c>
      <c r="I11" s="158">
        <f>IF(H11&gt;=Stammdaten!$G$3,1,IF(H11&gt;=Stammdaten!$G$4,2,IF(H11&gt;=Stammdaten!$G$5,3,IF(H11&gt;=Stammdaten!$G$6,4,5))))</f>
        <v>5</v>
      </c>
      <c r="J11" s="43">
        <f>'SA1'!X13</f>
        <v>0</v>
      </c>
      <c r="K11" s="45">
        <f>'SA1'!Y13</f>
        <v>5</v>
      </c>
      <c r="L11" s="43">
        <f>'SA2'!X13</f>
        <v>0</v>
      </c>
      <c r="M11" s="44">
        <f>'SA2'!Y13</f>
        <v>5</v>
      </c>
      <c r="N11" s="11">
        <f>ROUND((B11*Stammdaten!$G$11+D11*Stammdaten!$G$12+F11*Stammdaten!$G$13+H11*Stammdaten!$G$14+J11*Stammdaten!$G$15+L11*Stammdaten!$G$16)/Stammdaten!$G$19,1)</f>
        <v>0</v>
      </c>
      <c r="O11" s="16">
        <f>ROUND((C11*Stammdaten!$G$11+E11*Stammdaten!$G$12+G11*Stammdaten!$G$13+I11*Stammdaten!$G$14+K11*Stammdaten!$G$15+M11*Stammdaten!$G$16)/Stammdaten!$G$19,1)</f>
        <v>5</v>
      </c>
      <c r="P11" s="82"/>
      <c r="Q11" s="105">
        <f>WH!AC12</f>
        <v>0</v>
      </c>
      <c r="R11" s="106">
        <f>IF(Q11&gt;=Stammdaten!$G$3,1,IF(Q11&gt;=Stammdaten!$G$4,2,IF(Q11&gt;=Stammdaten!$G$5,3,IF(Q11&gt;=Stammdaten!$G$6,4,5))))</f>
        <v>5</v>
      </c>
      <c r="S11" s="177">
        <f>HÜ!EC14</f>
        <v>0</v>
      </c>
      <c r="T11" s="178">
        <f>IF(S11&gt;=Stammdaten!$G$3,1,IF(S11&gt;=Stammdaten!$G$4,2,IF(S11&gt;=Stammdaten!$G$5,3,IF(S11&gt;=Stammdaten!$G$6,4,5))))</f>
        <v>5</v>
      </c>
      <c r="U11" s="203">
        <f>Mündl.!AU12</f>
        <v>0</v>
      </c>
      <c r="V11" s="204">
        <f>IF(U11&gt;=Stammdaten!$G$3,1,IF(U11&gt;=Stammdaten!$G$4,2,IF(U11&gt;=Stammdaten!$G$5,3,IF(U11&gt;=Stammdaten!$G$6,4,5))))</f>
        <v>5</v>
      </c>
      <c r="W11" s="157">
        <f>RP!AC13</f>
        <v>0</v>
      </c>
      <c r="X11" s="158">
        <f>IF(W11&gt;=Stammdaten!$G$3,1,IF(W11&gt;=Stammdaten!$G$4,2,IF(W11&gt;=Stammdaten!$G$5,3,IF(W11&gt;=Stammdaten!$G$6,4,5))))</f>
        <v>5</v>
      </c>
      <c r="Y11" s="43">
        <f>'SA3'!X13</f>
        <v>0</v>
      </c>
      <c r="Z11" s="44">
        <f>'SA3'!Y13</f>
        <v>5</v>
      </c>
      <c r="AA11" s="43">
        <f>'SA4'!X13</f>
        <v>0</v>
      </c>
      <c r="AB11" s="44">
        <f>'SA4'!Y13</f>
        <v>5</v>
      </c>
      <c r="AC11" s="11">
        <f>ROUND((Q11*Stammdaten!$H$11+S11*Stammdaten!$H$12+U11*Stammdaten!$H$13+W11*Stammdaten!$H$14+Y11*Stammdaten!$H$17+AA11*Stammdaten!$H$18)/Stammdaten!$H$19,1)</f>
        <v>0</v>
      </c>
      <c r="AD11" s="16">
        <f>ROUND((R11*Stammdaten!$H$11+T11*Stammdaten!$H$12+V11*Stammdaten!$H$13+X11*Stammdaten!$H$14+Z11*Stammdaten!$H$17+AB11*Stammdaten!$H$18)/Stammdaten!$H$19,1)</f>
        <v>5</v>
      </c>
      <c r="AE11" s="86"/>
      <c r="AF11" s="20">
        <f>ROUND((N11*Stammdaten!$G$23+AC11*Stammdaten!$G$24)/Stammdaten!$G$25,1)</f>
        <v>0</v>
      </c>
      <c r="AG11" s="21">
        <f>ROUND((O11*Stammdaten!$G$23+AD11*Stammdaten!$G$24)/Stammdaten!$G$25,1)</f>
        <v>5</v>
      </c>
      <c r="AH11" s="84"/>
      <c r="AI11" s="5"/>
    </row>
    <row r="12" spans="1:35" s="6" customFormat="1" ht="15" customHeight="1" x14ac:dyDescent="0.25">
      <c r="A12" s="4" t="str">
        <f>Stammdaten!C14&amp;" "&amp;Stammdaten!D14</f>
        <v>9 Schülername 09</v>
      </c>
      <c r="B12" s="105">
        <f>WH!O13</f>
        <v>0</v>
      </c>
      <c r="C12" s="106">
        <f>IF(B12&gt;=Stammdaten!$G$3,1,IF(B12&gt;=Stammdaten!$G$4,2,IF(B12&gt;=Stammdaten!$G$5,3,IF(B12&gt;=Stammdaten!$G$6,4,5))))</f>
        <v>5</v>
      </c>
      <c r="D12" s="177">
        <f>HÜ!BO15</f>
        <v>0</v>
      </c>
      <c r="E12" s="178">
        <f>IF(D12&gt;=Stammdaten!$G$3,1,IF(D12&gt;=Stammdaten!$G$4,2,IF(D12&gt;=Stammdaten!$G$5,3,IF(D12&gt;=Stammdaten!$G$6,4,5))))</f>
        <v>5</v>
      </c>
      <c r="F12" s="203">
        <f>Mündl.!X13</f>
        <v>0</v>
      </c>
      <c r="G12" s="204">
        <f>IF(F12&gt;=Stammdaten!$G$3,1,IF(F12&gt;=Stammdaten!$G$4,2,IF(F12&gt;=Stammdaten!$G$5,3,IF(F12&gt;=Stammdaten!$G$6,4,5))))</f>
        <v>5</v>
      </c>
      <c r="H12" s="157">
        <f>RP!O14</f>
        <v>0</v>
      </c>
      <c r="I12" s="158">
        <f>IF(H12&gt;=Stammdaten!$G$3,1,IF(H12&gt;=Stammdaten!$G$4,2,IF(H12&gt;=Stammdaten!$G$5,3,IF(H12&gt;=Stammdaten!$G$6,4,5))))</f>
        <v>5</v>
      </c>
      <c r="J12" s="43">
        <f>'SA1'!X14</f>
        <v>0</v>
      </c>
      <c r="K12" s="45">
        <f>'SA1'!Y14</f>
        <v>5</v>
      </c>
      <c r="L12" s="43">
        <f>'SA2'!X14</f>
        <v>0</v>
      </c>
      <c r="M12" s="44">
        <f>'SA2'!Y14</f>
        <v>5</v>
      </c>
      <c r="N12" s="11">
        <f>ROUND((B12*Stammdaten!$G$11+D12*Stammdaten!$G$12+F12*Stammdaten!$G$13+H12*Stammdaten!$G$14+J12*Stammdaten!$G$15+L12*Stammdaten!$G$16)/Stammdaten!$G$19,1)</f>
        <v>0</v>
      </c>
      <c r="O12" s="16">
        <f>ROUND((C12*Stammdaten!$G$11+E12*Stammdaten!$G$12+G12*Stammdaten!$G$13+I12*Stammdaten!$G$14+K12*Stammdaten!$G$15+M12*Stammdaten!$G$16)/Stammdaten!$G$19,1)</f>
        <v>5</v>
      </c>
      <c r="P12" s="82"/>
      <c r="Q12" s="105">
        <f>WH!AC13</f>
        <v>0</v>
      </c>
      <c r="R12" s="106">
        <f>IF(Q12&gt;=Stammdaten!$G$3,1,IF(Q12&gt;=Stammdaten!$G$4,2,IF(Q12&gt;=Stammdaten!$G$5,3,IF(Q12&gt;=Stammdaten!$G$6,4,5))))</f>
        <v>5</v>
      </c>
      <c r="S12" s="177">
        <f>HÜ!EC15</f>
        <v>0</v>
      </c>
      <c r="T12" s="178">
        <f>IF(S12&gt;=Stammdaten!$G$3,1,IF(S12&gt;=Stammdaten!$G$4,2,IF(S12&gt;=Stammdaten!$G$5,3,IF(S12&gt;=Stammdaten!$G$6,4,5))))</f>
        <v>5</v>
      </c>
      <c r="U12" s="203">
        <f>Mündl.!AU13</f>
        <v>0</v>
      </c>
      <c r="V12" s="204">
        <f>IF(U12&gt;=Stammdaten!$G$3,1,IF(U12&gt;=Stammdaten!$G$4,2,IF(U12&gt;=Stammdaten!$G$5,3,IF(U12&gt;=Stammdaten!$G$6,4,5))))</f>
        <v>5</v>
      </c>
      <c r="W12" s="157">
        <f>RP!AC14</f>
        <v>0</v>
      </c>
      <c r="X12" s="158">
        <f>IF(W12&gt;=Stammdaten!$G$3,1,IF(W12&gt;=Stammdaten!$G$4,2,IF(W12&gt;=Stammdaten!$G$5,3,IF(W12&gt;=Stammdaten!$G$6,4,5))))</f>
        <v>5</v>
      </c>
      <c r="Y12" s="43">
        <f>'SA3'!X14</f>
        <v>0</v>
      </c>
      <c r="Z12" s="44">
        <f>'SA3'!Y14</f>
        <v>5</v>
      </c>
      <c r="AA12" s="43">
        <f>'SA4'!X14</f>
        <v>0</v>
      </c>
      <c r="AB12" s="44">
        <f>'SA4'!Y14</f>
        <v>5</v>
      </c>
      <c r="AC12" s="11">
        <f>ROUND((Q12*Stammdaten!$H$11+S12*Stammdaten!$H$12+U12*Stammdaten!$H$13+W12*Stammdaten!$H$14+Y12*Stammdaten!$H$17+AA12*Stammdaten!$H$18)/Stammdaten!$H$19,1)</f>
        <v>0</v>
      </c>
      <c r="AD12" s="16">
        <f>ROUND((R12*Stammdaten!$H$11+T12*Stammdaten!$H$12+V12*Stammdaten!$H$13+X12*Stammdaten!$H$14+Z12*Stammdaten!$H$17+AB12*Stammdaten!$H$18)/Stammdaten!$H$19,1)</f>
        <v>5</v>
      </c>
      <c r="AE12" s="86"/>
      <c r="AF12" s="20">
        <f>ROUND((N12*Stammdaten!$G$23+AC12*Stammdaten!$G$24)/Stammdaten!$G$25,1)</f>
        <v>0</v>
      </c>
      <c r="AG12" s="21">
        <f>ROUND((O12*Stammdaten!$G$23+AD12*Stammdaten!$G$24)/Stammdaten!$G$25,1)</f>
        <v>5</v>
      </c>
      <c r="AH12" s="84"/>
      <c r="AI12" s="5"/>
    </row>
    <row r="13" spans="1:35" s="6" customFormat="1" ht="15" customHeight="1" x14ac:dyDescent="0.25">
      <c r="A13" s="4" t="str">
        <f>Stammdaten!C15&amp;" "&amp;Stammdaten!D15</f>
        <v>10 Schülername 10</v>
      </c>
      <c r="B13" s="105">
        <f>WH!O14</f>
        <v>0</v>
      </c>
      <c r="C13" s="106">
        <f>IF(B13&gt;=Stammdaten!$G$3,1,IF(B13&gt;=Stammdaten!$G$4,2,IF(B13&gt;=Stammdaten!$G$5,3,IF(B13&gt;=Stammdaten!$G$6,4,5))))</f>
        <v>5</v>
      </c>
      <c r="D13" s="177">
        <f>HÜ!BO16</f>
        <v>0</v>
      </c>
      <c r="E13" s="178">
        <f>IF(D13&gt;=Stammdaten!$G$3,1,IF(D13&gt;=Stammdaten!$G$4,2,IF(D13&gt;=Stammdaten!$G$5,3,IF(D13&gt;=Stammdaten!$G$6,4,5))))</f>
        <v>5</v>
      </c>
      <c r="F13" s="203">
        <f>Mündl.!X14</f>
        <v>0</v>
      </c>
      <c r="G13" s="204">
        <f>IF(F13&gt;=Stammdaten!$G$3,1,IF(F13&gt;=Stammdaten!$G$4,2,IF(F13&gt;=Stammdaten!$G$5,3,IF(F13&gt;=Stammdaten!$G$6,4,5))))</f>
        <v>5</v>
      </c>
      <c r="H13" s="157">
        <f>RP!O15</f>
        <v>0</v>
      </c>
      <c r="I13" s="158">
        <f>IF(H13&gt;=Stammdaten!$G$3,1,IF(H13&gt;=Stammdaten!$G$4,2,IF(H13&gt;=Stammdaten!$G$5,3,IF(H13&gt;=Stammdaten!$G$6,4,5))))</f>
        <v>5</v>
      </c>
      <c r="J13" s="43">
        <f>'SA1'!X15</f>
        <v>0</v>
      </c>
      <c r="K13" s="45">
        <f>'SA1'!Y15</f>
        <v>5</v>
      </c>
      <c r="L13" s="43">
        <f>'SA2'!X15</f>
        <v>0</v>
      </c>
      <c r="M13" s="44">
        <f>'SA2'!Y15</f>
        <v>5</v>
      </c>
      <c r="N13" s="11">
        <f>ROUND((B13*Stammdaten!$G$11+D13*Stammdaten!$G$12+F13*Stammdaten!$G$13+H13*Stammdaten!$G$14+J13*Stammdaten!$G$15+L13*Stammdaten!$G$16)/Stammdaten!$G$19,1)</f>
        <v>0</v>
      </c>
      <c r="O13" s="16">
        <f>ROUND((C13*Stammdaten!$G$11+E13*Stammdaten!$G$12+G13*Stammdaten!$G$13+I13*Stammdaten!$G$14+K13*Stammdaten!$G$15+M13*Stammdaten!$G$16)/Stammdaten!$G$19,1)</f>
        <v>5</v>
      </c>
      <c r="P13" s="82"/>
      <c r="Q13" s="105">
        <f>WH!AC14</f>
        <v>0</v>
      </c>
      <c r="R13" s="106">
        <f>IF(Q13&gt;=Stammdaten!$G$3,1,IF(Q13&gt;=Stammdaten!$G$4,2,IF(Q13&gt;=Stammdaten!$G$5,3,IF(Q13&gt;=Stammdaten!$G$6,4,5))))</f>
        <v>5</v>
      </c>
      <c r="S13" s="177">
        <f>HÜ!EC16</f>
        <v>0</v>
      </c>
      <c r="T13" s="178">
        <f>IF(S13&gt;=Stammdaten!$G$3,1,IF(S13&gt;=Stammdaten!$G$4,2,IF(S13&gt;=Stammdaten!$G$5,3,IF(S13&gt;=Stammdaten!$G$6,4,5))))</f>
        <v>5</v>
      </c>
      <c r="U13" s="203">
        <f>Mündl.!AU14</f>
        <v>0</v>
      </c>
      <c r="V13" s="204">
        <f>IF(U13&gt;=Stammdaten!$G$3,1,IF(U13&gt;=Stammdaten!$G$4,2,IF(U13&gt;=Stammdaten!$G$5,3,IF(U13&gt;=Stammdaten!$G$6,4,5))))</f>
        <v>5</v>
      </c>
      <c r="W13" s="157">
        <f>RP!AC15</f>
        <v>0</v>
      </c>
      <c r="X13" s="158">
        <f>IF(W13&gt;=Stammdaten!$G$3,1,IF(W13&gt;=Stammdaten!$G$4,2,IF(W13&gt;=Stammdaten!$G$5,3,IF(W13&gt;=Stammdaten!$G$6,4,5))))</f>
        <v>5</v>
      </c>
      <c r="Y13" s="43">
        <f>'SA3'!X15</f>
        <v>0</v>
      </c>
      <c r="Z13" s="44">
        <f>'SA3'!Y15</f>
        <v>5</v>
      </c>
      <c r="AA13" s="43">
        <f>'SA4'!X15</f>
        <v>0</v>
      </c>
      <c r="AB13" s="44">
        <f>'SA4'!Y15</f>
        <v>5</v>
      </c>
      <c r="AC13" s="11">
        <f>ROUND((Q13*Stammdaten!$H$11+S13*Stammdaten!$H$12+U13*Stammdaten!$H$13+W13*Stammdaten!$H$14+Y13*Stammdaten!$H$17+AA13*Stammdaten!$H$18)/Stammdaten!$H$19,1)</f>
        <v>0</v>
      </c>
      <c r="AD13" s="16">
        <f>ROUND((R13*Stammdaten!$H$11+T13*Stammdaten!$H$12+V13*Stammdaten!$H$13+X13*Stammdaten!$H$14+Z13*Stammdaten!$H$17+AB13*Stammdaten!$H$18)/Stammdaten!$H$19,1)</f>
        <v>5</v>
      </c>
      <c r="AE13" s="86"/>
      <c r="AF13" s="20">
        <f>ROUND((N13*Stammdaten!$G$23+AC13*Stammdaten!$G$24)/Stammdaten!$G$25,1)</f>
        <v>0</v>
      </c>
      <c r="AG13" s="21">
        <f>ROUND((O13*Stammdaten!$G$23+AD13*Stammdaten!$G$24)/Stammdaten!$G$25,1)</f>
        <v>5</v>
      </c>
      <c r="AH13" s="84"/>
      <c r="AI13" s="5"/>
    </row>
    <row r="14" spans="1:35" s="6" customFormat="1" ht="15" customHeight="1" x14ac:dyDescent="0.25">
      <c r="A14" s="4" t="str">
        <f>Stammdaten!C16&amp;" "&amp;Stammdaten!D16</f>
        <v>11 Schülername 11</v>
      </c>
      <c r="B14" s="105">
        <f>WH!O15</f>
        <v>0</v>
      </c>
      <c r="C14" s="106">
        <f>IF(B14&gt;=Stammdaten!$G$3,1,IF(B14&gt;=Stammdaten!$G$4,2,IF(B14&gt;=Stammdaten!$G$5,3,IF(B14&gt;=Stammdaten!$G$6,4,5))))</f>
        <v>5</v>
      </c>
      <c r="D14" s="177">
        <f>HÜ!BO17</f>
        <v>0</v>
      </c>
      <c r="E14" s="178">
        <f>IF(D14&gt;=Stammdaten!$G$3,1,IF(D14&gt;=Stammdaten!$G$4,2,IF(D14&gt;=Stammdaten!$G$5,3,IF(D14&gt;=Stammdaten!$G$6,4,5))))</f>
        <v>5</v>
      </c>
      <c r="F14" s="203">
        <f>Mündl.!X15</f>
        <v>0</v>
      </c>
      <c r="G14" s="204">
        <f>IF(F14&gt;=Stammdaten!$G$3,1,IF(F14&gt;=Stammdaten!$G$4,2,IF(F14&gt;=Stammdaten!$G$5,3,IF(F14&gt;=Stammdaten!$G$6,4,5))))</f>
        <v>5</v>
      </c>
      <c r="H14" s="157">
        <f>RP!O16</f>
        <v>0</v>
      </c>
      <c r="I14" s="158">
        <f>IF(H14&gt;=Stammdaten!$G$3,1,IF(H14&gt;=Stammdaten!$G$4,2,IF(H14&gt;=Stammdaten!$G$5,3,IF(H14&gt;=Stammdaten!$G$6,4,5))))</f>
        <v>5</v>
      </c>
      <c r="J14" s="43">
        <f>'SA1'!X16</f>
        <v>0</v>
      </c>
      <c r="K14" s="45">
        <f>'SA1'!Y16</f>
        <v>5</v>
      </c>
      <c r="L14" s="43">
        <f>'SA2'!X16</f>
        <v>0</v>
      </c>
      <c r="M14" s="44">
        <f>'SA2'!Y16</f>
        <v>5</v>
      </c>
      <c r="N14" s="11">
        <f>ROUND((B14*Stammdaten!$G$11+D14*Stammdaten!$G$12+F14*Stammdaten!$G$13+H14*Stammdaten!$G$14+J14*Stammdaten!$G$15+L14*Stammdaten!$G$16)/Stammdaten!$G$19,1)</f>
        <v>0</v>
      </c>
      <c r="O14" s="16">
        <f>ROUND((C14*Stammdaten!$G$11+E14*Stammdaten!$G$12+G14*Stammdaten!$G$13+I14*Stammdaten!$G$14+K14*Stammdaten!$G$15+M14*Stammdaten!$G$16)/Stammdaten!$G$19,1)</f>
        <v>5</v>
      </c>
      <c r="P14" s="82"/>
      <c r="Q14" s="105">
        <f>WH!AC15</f>
        <v>0</v>
      </c>
      <c r="R14" s="106">
        <f>IF(Q14&gt;=Stammdaten!$G$3,1,IF(Q14&gt;=Stammdaten!$G$4,2,IF(Q14&gt;=Stammdaten!$G$5,3,IF(Q14&gt;=Stammdaten!$G$6,4,5))))</f>
        <v>5</v>
      </c>
      <c r="S14" s="177">
        <f>HÜ!EC17</f>
        <v>0</v>
      </c>
      <c r="T14" s="178">
        <f>IF(S14&gt;=Stammdaten!$G$3,1,IF(S14&gt;=Stammdaten!$G$4,2,IF(S14&gt;=Stammdaten!$G$5,3,IF(S14&gt;=Stammdaten!$G$6,4,5))))</f>
        <v>5</v>
      </c>
      <c r="U14" s="203">
        <f>Mündl.!AU15</f>
        <v>0</v>
      </c>
      <c r="V14" s="204">
        <f>IF(U14&gt;=Stammdaten!$G$3,1,IF(U14&gt;=Stammdaten!$G$4,2,IF(U14&gt;=Stammdaten!$G$5,3,IF(U14&gt;=Stammdaten!$G$6,4,5))))</f>
        <v>5</v>
      </c>
      <c r="W14" s="157">
        <f>RP!AC16</f>
        <v>0</v>
      </c>
      <c r="X14" s="158">
        <f>IF(W14&gt;=Stammdaten!$G$3,1,IF(W14&gt;=Stammdaten!$G$4,2,IF(W14&gt;=Stammdaten!$G$5,3,IF(W14&gt;=Stammdaten!$G$6,4,5))))</f>
        <v>5</v>
      </c>
      <c r="Y14" s="43">
        <f>'SA3'!X16</f>
        <v>0</v>
      </c>
      <c r="Z14" s="44">
        <f>'SA3'!Y16</f>
        <v>5</v>
      </c>
      <c r="AA14" s="43">
        <f>'SA4'!X16</f>
        <v>0</v>
      </c>
      <c r="AB14" s="44">
        <f>'SA4'!Y16</f>
        <v>5</v>
      </c>
      <c r="AC14" s="11">
        <f>ROUND((Q14*Stammdaten!$H$11+S14*Stammdaten!$H$12+U14*Stammdaten!$H$13+W14*Stammdaten!$H$14+Y14*Stammdaten!$H$17+AA14*Stammdaten!$H$18)/Stammdaten!$H$19,1)</f>
        <v>0</v>
      </c>
      <c r="AD14" s="16">
        <f>ROUND((R14*Stammdaten!$H$11+T14*Stammdaten!$H$12+V14*Stammdaten!$H$13+X14*Stammdaten!$H$14+Z14*Stammdaten!$H$17+AB14*Stammdaten!$H$18)/Stammdaten!$H$19,1)</f>
        <v>5</v>
      </c>
      <c r="AE14" s="86"/>
      <c r="AF14" s="20">
        <f>ROUND((N14*Stammdaten!$G$23+AC14*Stammdaten!$G$24)/Stammdaten!$G$25,1)</f>
        <v>0</v>
      </c>
      <c r="AG14" s="21">
        <f>ROUND((O14*Stammdaten!$G$23+AD14*Stammdaten!$G$24)/Stammdaten!$G$25,1)</f>
        <v>5</v>
      </c>
      <c r="AH14" s="84"/>
      <c r="AI14" s="5"/>
    </row>
    <row r="15" spans="1:35" s="6" customFormat="1" ht="15" customHeight="1" x14ac:dyDescent="0.25">
      <c r="A15" s="4" t="str">
        <f>Stammdaten!C17&amp;" "&amp;Stammdaten!D17</f>
        <v>12 Schülername 12</v>
      </c>
      <c r="B15" s="105">
        <f>WH!O16</f>
        <v>0</v>
      </c>
      <c r="C15" s="106">
        <f>IF(B15&gt;=Stammdaten!$G$3,1,IF(B15&gt;=Stammdaten!$G$4,2,IF(B15&gt;=Stammdaten!$G$5,3,IF(B15&gt;=Stammdaten!$G$6,4,5))))</f>
        <v>5</v>
      </c>
      <c r="D15" s="177">
        <f>HÜ!BO18</f>
        <v>0</v>
      </c>
      <c r="E15" s="178">
        <f>IF(D15&gt;=Stammdaten!$G$3,1,IF(D15&gt;=Stammdaten!$G$4,2,IF(D15&gt;=Stammdaten!$G$5,3,IF(D15&gt;=Stammdaten!$G$6,4,5))))</f>
        <v>5</v>
      </c>
      <c r="F15" s="203">
        <f>Mündl.!X16</f>
        <v>0</v>
      </c>
      <c r="G15" s="204">
        <f>IF(F15&gt;=Stammdaten!$G$3,1,IF(F15&gt;=Stammdaten!$G$4,2,IF(F15&gt;=Stammdaten!$G$5,3,IF(F15&gt;=Stammdaten!$G$6,4,5))))</f>
        <v>5</v>
      </c>
      <c r="H15" s="157">
        <f>RP!O17</f>
        <v>0</v>
      </c>
      <c r="I15" s="158">
        <f>IF(H15&gt;=Stammdaten!$G$3,1,IF(H15&gt;=Stammdaten!$G$4,2,IF(H15&gt;=Stammdaten!$G$5,3,IF(H15&gt;=Stammdaten!$G$6,4,5))))</f>
        <v>5</v>
      </c>
      <c r="J15" s="43">
        <f>'SA1'!X17</f>
        <v>0</v>
      </c>
      <c r="K15" s="45">
        <f>'SA1'!Y17</f>
        <v>5</v>
      </c>
      <c r="L15" s="43">
        <f>'SA2'!X17</f>
        <v>0</v>
      </c>
      <c r="M15" s="44">
        <f>'SA2'!Y17</f>
        <v>5</v>
      </c>
      <c r="N15" s="11">
        <f>ROUND((B15*Stammdaten!$G$11+D15*Stammdaten!$G$12+F15*Stammdaten!$G$13+H15*Stammdaten!$G$14+J15*Stammdaten!$G$15+L15*Stammdaten!$G$16)/Stammdaten!$G$19,1)</f>
        <v>0</v>
      </c>
      <c r="O15" s="16">
        <f>ROUND((C15*Stammdaten!$G$11+E15*Stammdaten!$G$12+G15*Stammdaten!$G$13+I15*Stammdaten!$G$14+K15*Stammdaten!$G$15+M15*Stammdaten!$G$16)/Stammdaten!$G$19,1)</f>
        <v>5</v>
      </c>
      <c r="P15" s="82"/>
      <c r="Q15" s="105">
        <f>WH!AC16</f>
        <v>0</v>
      </c>
      <c r="R15" s="106">
        <f>IF(Q15&gt;=Stammdaten!$G$3,1,IF(Q15&gt;=Stammdaten!$G$4,2,IF(Q15&gt;=Stammdaten!$G$5,3,IF(Q15&gt;=Stammdaten!$G$6,4,5))))</f>
        <v>5</v>
      </c>
      <c r="S15" s="177">
        <f>HÜ!EC18</f>
        <v>0</v>
      </c>
      <c r="T15" s="178">
        <f>IF(S15&gt;=Stammdaten!$G$3,1,IF(S15&gt;=Stammdaten!$G$4,2,IF(S15&gt;=Stammdaten!$G$5,3,IF(S15&gt;=Stammdaten!$G$6,4,5))))</f>
        <v>5</v>
      </c>
      <c r="U15" s="203">
        <f>Mündl.!AU16</f>
        <v>0</v>
      </c>
      <c r="V15" s="204">
        <f>IF(U15&gt;=Stammdaten!$G$3,1,IF(U15&gt;=Stammdaten!$G$4,2,IF(U15&gt;=Stammdaten!$G$5,3,IF(U15&gt;=Stammdaten!$G$6,4,5))))</f>
        <v>5</v>
      </c>
      <c r="W15" s="157">
        <f>RP!AC17</f>
        <v>0</v>
      </c>
      <c r="X15" s="158">
        <f>IF(W15&gt;=Stammdaten!$G$3,1,IF(W15&gt;=Stammdaten!$G$4,2,IF(W15&gt;=Stammdaten!$G$5,3,IF(W15&gt;=Stammdaten!$G$6,4,5))))</f>
        <v>5</v>
      </c>
      <c r="Y15" s="43">
        <f>'SA3'!X17</f>
        <v>0</v>
      </c>
      <c r="Z15" s="44">
        <f>'SA3'!Y17</f>
        <v>5</v>
      </c>
      <c r="AA15" s="43">
        <f>'SA4'!X17</f>
        <v>0</v>
      </c>
      <c r="AB15" s="44">
        <f>'SA4'!Y17</f>
        <v>5</v>
      </c>
      <c r="AC15" s="11">
        <f>ROUND((Q15*Stammdaten!$H$11+S15*Stammdaten!$H$12+U15*Stammdaten!$H$13+W15*Stammdaten!$H$14+Y15*Stammdaten!$H$17+AA15*Stammdaten!$H$18)/Stammdaten!$H$19,1)</f>
        <v>0</v>
      </c>
      <c r="AD15" s="16">
        <f>ROUND((R15*Stammdaten!$H$11+T15*Stammdaten!$H$12+V15*Stammdaten!$H$13+X15*Stammdaten!$H$14+Z15*Stammdaten!$H$17+AB15*Stammdaten!$H$18)/Stammdaten!$H$19,1)</f>
        <v>5</v>
      </c>
      <c r="AE15" s="86"/>
      <c r="AF15" s="20">
        <f>ROUND((N15*Stammdaten!$G$23+AC15*Stammdaten!$G$24)/Stammdaten!$G$25,1)</f>
        <v>0</v>
      </c>
      <c r="AG15" s="21">
        <f>ROUND((O15*Stammdaten!$G$23+AD15*Stammdaten!$G$24)/Stammdaten!$G$25,1)</f>
        <v>5</v>
      </c>
      <c r="AH15" s="84"/>
      <c r="AI15" s="5"/>
    </row>
    <row r="16" spans="1:35" s="6" customFormat="1" ht="15" customHeight="1" x14ac:dyDescent="0.25">
      <c r="A16" s="4" t="str">
        <f>Stammdaten!C18&amp;" "&amp;Stammdaten!D18</f>
        <v>13 Schülername 13</v>
      </c>
      <c r="B16" s="105">
        <f>WH!O17</f>
        <v>0</v>
      </c>
      <c r="C16" s="106">
        <f>IF(B16&gt;=Stammdaten!$G$3,1,IF(B16&gt;=Stammdaten!$G$4,2,IF(B16&gt;=Stammdaten!$G$5,3,IF(B16&gt;=Stammdaten!$G$6,4,5))))</f>
        <v>5</v>
      </c>
      <c r="D16" s="177">
        <f>HÜ!BO19</f>
        <v>0</v>
      </c>
      <c r="E16" s="178">
        <f>IF(D16&gt;=Stammdaten!$G$3,1,IF(D16&gt;=Stammdaten!$G$4,2,IF(D16&gt;=Stammdaten!$G$5,3,IF(D16&gt;=Stammdaten!$G$6,4,5))))</f>
        <v>5</v>
      </c>
      <c r="F16" s="203">
        <f>Mündl.!X17</f>
        <v>0</v>
      </c>
      <c r="G16" s="204">
        <f>IF(F16&gt;=Stammdaten!$G$3,1,IF(F16&gt;=Stammdaten!$G$4,2,IF(F16&gt;=Stammdaten!$G$5,3,IF(F16&gt;=Stammdaten!$G$6,4,5))))</f>
        <v>5</v>
      </c>
      <c r="H16" s="157">
        <f>RP!O18</f>
        <v>0</v>
      </c>
      <c r="I16" s="158">
        <f>IF(H16&gt;=Stammdaten!$G$3,1,IF(H16&gt;=Stammdaten!$G$4,2,IF(H16&gt;=Stammdaten!$G$5,3,IF(H16&gt;=Stammdaten!$G$6,4,5))))</f>
        <v>5</v>
      </c>
      <c r="J16" s="43">
        <f>'SA1'!X18</f>
        <v>0</v>
      </c>
      <c r="K16" s="45">
        <f>'SA1'!Y18</f>
        <v>5</v>
      </c>
      <c r="L16" s="43">
        <f>'SA2'!X18</f>
        <v>0</v>
      </c>
      <c r="M16" s="44">
        <f>'SA2'!Y18</f>
        <v>5</v>
      </c>
      <c r="N16" s="11">
        <f>ROUND((B16*Stammdaten!$G$11+D16*Stammdaten!$G$12+F16*Stammdaten!$G$13+H16*Stammdaten!$G$14+J16*Stammdaten!$G$15+L16*Stammdaten!$G$16)/Stammdaten!$G$19,1)</f>
        <v>0</v>
      </c>
      <c r="O16" s="16">
        <f>ROUND((C16*Stammdaten!$G$11+E16*Stammdaten!$G$12+G16*Stammdaten!$G$13+I16*Stammdaten!$G$14+K16*Stammdaten!$G$15+M16*Stammdaten!$G$16)/Stammdaten!$G$19,1)</f>
        <v>5</v>
      </c>
      <c r="P16" s="82"/>
      <c r="Q16" s="105">
        <f>WH!AC17</f>
        <v>0</v>
      </c>
      <c r="R16" s="106">
        <f>IF(Q16&gt;=Stammdaten!$G$3,1,IF(Q16&gt;=Stammdaten!$G$4,2,IF(Q16&gt;=Stammdaten!$G$5,3,IF(Q16&gt;=Stammdaten!$G$6,4,5))))</f>
        <v>5</v>
      </c>
      <c r="S16" s="177">
        <f>HÜ!EC19</f>
        <v>0</v>
      </c>
      <c r="T16" s="178">
        <f>IF(S16&gt;=Stammdaten!$G$3,1,IF(S16&gt;=Stammdaten!$G$4,2,IF(S16&gt;=Stammdaten!$G$5,3,IF(S16&gt;=Stammdaten!$G$6,4,5))))</f>
        <v>5</v>
      </c>
      <c r="U16" s="203">
        <f>Mündl.!AU17</f>
        <v>0</v>
      </c>
      <c r="V16" s="204">
        <f>IF(U16&gt;=Stammdaten!$G$3,1,IF(U16&gt;=Stammdaten!$G$4,2,IF(U16&gt;=Stammdaten!$G$5,3,IF(U16&gt;=Stammdaten!$G$6,4,5))))</f>
        <v>5</v>
      </c>
      <c r="W16" s="157">
        <f>RP!AC18</f>
        <v>0</v>
      </c>
      <c r="X16" s="158">
        <f>IF(W16&gt;=Stammdaten!$G$3,1,IF(W16&gt;=Stammdaten!$G$4,2,IF(W16&gt;=Stammdaten!$G$5,3,IF(W16&gt;=Stammdaten!$G$6,4,5))))</f>
        <v>5</v>
      </c>
      <c r="Y16" s="43">
        <f>'SA3'!X18</f>
        <v>0</v>
      </c>
      <c r="Z16" s="44">
        <f>'SA3'!Y18</f>
        <v>5</v>
      </c>
      <c r="AA16" s="43">
        <f>'SA4'!X18</f>
        <v>0</v>
      </c>
      <c r="AB16" s="44">
        <f>'SA4'!Y18</f>
        <v>5</v>
      </c>
      <c r="AC16" s="11">
        <f>ROUND((Q16*Stammdaten!$H$11+S16*Stammdaten!$H$12+U16*Stammdaten!$H$13+W16*Stammdaten!$H$14+Y16*Stammdaten!$H$17+AA16*Stammdaten!$H$18)/Stammdaten!$H$19,1)</f>
        <v>0</v>
      </c>
      <c r="AD16" s="16">
        <f>ROUND((R16*Stammdaten!$H$11+T16*Stammdaten!$H$12+V16*Stammdaten!$H$13+X16*Stammdaten!$H$14+Z16*Stammdaten!$H$17+AB16*Stammdaten!$H$18)/Stammdaten!$H$19,1)</f>
        <v>5</v>
      </c>
      <c r="AE16" s="86"/>
      <c r="AF16" s="20">
        <f>ROUND((N16*Stammdaten!$G$23+AC16*Stammdaten!$G$24)/Stammdaten!$G$25,1)</f>
        <v>0</v>
      </c>
      <c r="AG16" s="21">
        <f>ROUND((O16*Stammdaten!$G$23+AD16*Stammdaten!$G$24)/Stammdaten!$G$25,1)</f>
        <v>5</v>
      </c>
      <c r="AH16" s="84"/>
      <c r="AI16" s="5"/>
    </row>
    <row r="17" spans="1:35" s="6" customFormat="1" ht="15" customHeight="1" x14ac:dyDescent="0.25">
      <c r="A17" s="4" t="str">
        <f>Stammdaten!C19&amp;" "&amp;Stammdaten!D19</f>
        <v>14 Schülername 14</v>
      </c>
      <c r="B17" s="105">
        <f>WH!O18</f>
        <v>0</v>
      </c>
      <c r="C17" s="106">
        <f>IF(B17&gt;=Stammdaten!$G$3,1,IF(B17&gt;=Stammdaten!$G$4,2,IF(B17&gt;=Stammdaten!$G$5,3,IF(B17&gt;=Stammdaten!$G$6,4,5))))</f>
        <v>5</v>
      </c>
      <c r="D17" s="177">
        <f>HÜ!BO20</f>
        <v>0</v>
      </c>
      <c r="E17" s="178">
        <f>IF(D17&gt;=Stammdaten!$G$3,1,IF(D17&gt;=Stammdaten!$G$4,2,IF(D17&gt;=Stammdaten!$G$5,3,IF(D17&gt;=Stammdaten!$G$6,4,5))))</f>
        <v>5</v>
      </c>
      <c r="F17" s="203">
        <f>Mündl.!X18</f>
        <v>0</v>
      </c>
      <c r="G17" s="204">
        <f>IF(F17&gt;=Stammdaten!$G$3,1,IF(F17&gt;=Stammdaten!$G$4,2,IF(F17&gt;=Stammdaten!$G$5,3,IF(F17&gt;=Stammdaten!$G$6,4,5))))</f>
        <v>5</v>
      </c>
      <c r="H17" s="157">
        <f>RP!O19</f>
        <v>0</v>
      </c>
      <c r="I17" s="158">
        <f>IF(H17&gt;=Stammdaten!$G$3,1,IF(H17&gt;=Stammdaten!$G$4,2,IF(H17&gt;=Stammdaten!$G$5,3,IF(H17&gt;=Stammdaten!$G$6,4,5))))</f>
        <v>5</v>
      </c>
      <c r="J17" s="43">
        <f>'SA1'!X19</f>
        <v>0</v>
      </c>
      <c r="K17" s="45">
        <f>'SA1'!Y19</f>
        <v>5</v>
      </c>
      <c r="L17" s="43">
        <f>'SA2'!X19</f>
        <v>0</v>
      </c>
      <c r="M17" s="44">
        <f>'SA2'!Y19</f>
        <v>5</v>
      </c>
      <c r="N17" s="11">
        <f>ROUND((B17*Stammdaten!$G$11+D17*Stammdaten!$G$12+F17*Stammdaten!$G$13+H17*Stammdaten!$G$14+J17*Stammdaten!$G$15+L17*Stammdaten!$G$16)/Stammdaten!$G$19,1)</f>
        <v>0</v>
      </c>
      <c r="O17" s="16">
        <f>ROUND((C17*Stammdaten!$G$11+E17*Stammdaten!$G$12+G17*Stammdaten!$G$13+I17*Stammdaten!$G$14+K17*Stammdaten!$G$15+M17*Stammdaten!$G$16)/Stammdaten!$G$19,1)</f>
        <v>5</v>
      </c>
      <c r="P17" s="82"/>
      <c r="Q17" s="105">
        <f>WH!AC18</f>
        <v>0</v>
      </c>
      <c r="R17" s="106">
        <f>IF(Q17&gt;=Stammdaten!$G$3,1,IF(Q17&gt;=Stammdaten!$G$4,2,IF(Q17&gt;=Stammdaten!$G$5,3,IF(Q17&gt;=Stammdaten!$G$6,4,5))))</f>
        <v>5</v>
      </c>
      <c r="S17" s="177">
        <f>HÜ!EC20</f>
        <v>0</v>
      </c>
      <c r="T17" s="178">
        <f>IF(S17&gt;=Stammdaten!$G$3,1,IF(S17&gt;=Stammdaten!$G$4,2,IF(S17&gt;=Stammdaten!$G$5,3,IF(S17&gt;=Stammdaten!$G$6,4,5))))</f>
        <v>5</v>
      </c>
      <c r="U17" s="203">
        <f>Mündl.!AU18</f>
        <v>0</v>
      </c>
      <c r="V17" s="204">
        <f>IF(U17&gt;=Stammdaten!$G$3,1,IF(U17&gt;=Stammdaten!$G$4,2,IF(U17&gt;=Stammdaten!$G$5,3,IF(U17&gt;=Stammdaten!$G$6,4,5))))</f>
        <v>5</v>
      </c>
      <c r="W17" s="157">
        <f>RP!AC19</f>
        <v>0</v>
      </c>
      <c r="X17" s="158">
        <f>IF(W17&gt;=Stammdaten!$G$3,1,IF(W17&gt;=Stammdaten!$G$4,2,IF(W17&gt;=Stammdaten!$G$5,3,IF(W17&gt;=Stammdaten!$G$6,4,5))))</f>
        <v>5</v>
      </c>
      <c r="Y17" s="43">
        <f>'SA3'!X19</f>
        <v>0</v>
      </c>
      <c r="Z17" s="44">
        <f>'SA3'!Y19</f>
        <v>5</v>
      </c>
      <c r="AA17" s="43">
        <f>'SA4'!X19</f>
        <v>0</v>
      </c>
      <c r="AB17" s="44">
        <f>'SA4'!Y19</f>
        <v>5</v>
      </c>
      <c r="AC17" s="11">
        <f>ROUND((Q17*Stammdaten!$H$11+S17*Stammdaten!$H$12+U17*Stammdaten!$H$13+W17*Stammdaten!$H$14+Y17*Stammdaten!$H$17+AA17*Stammdaten!$H$18)/Stammdaten!$H$19,1)</f>
        <v>0</v>
      </c>
      <c r="AD17" s="16">
        <f>ROUND((R17*Stammdaten!$H$11+T17*Stammdaten!$H$12+V17*Stammdaten!$H$13+X17*Stammdaten!$H$14+Z17*Stammdaten!$H$17+AB17*Stammdaten!$H$18)/Stammdaten!$H$19,1)</f>
        <v>5</v>
      </c>
      <c r="AE17" s="86"/>
      <c r="AF17" s="20">
        <f>ROUND((N17*Stammdaten!$G$23+AC17*Stammdaten!$G$24)/Stammdaten!$G$25,1)</f>
        <v>0</v>
      </c>
      <c r="AG17" s="21">
        <f>ROUND((O17*Stammdaten!$G$23+AD17*Stammdaten!$G$24)/Stammdaten!$G$25,1)</f>
        <v>5</v>
      </c>
      <c r="AH17" s="84"/>
      <c r="AI17" s="5"/>
    </row>
    <row r="18" spans="1:35" s="6" customFormat="1" ht="15" customHeight="1" x14ac:dyDescent="0.25">
      <c r="A18" s="4" t="str">
        <f>Stammdaten!C20&amp;" "&amp;Stammdaten!D20</f>
        <v>15 Schülername 15</v>
      </c>
      <c r="B18" s="105">
        <f>WH!O19</f>
        <v>0</v>
      </c>
      <c r="C18" s="106">
        <f>IF(B18&gt;=Stammdaten!$G$3,1,IF(B18&gt;=Stammdaten!$G$4,2,IF(B18&gt;=Stammdaten!$G$5,3,IF(B18&gt;=Stammdaten!$G$6,4,5))))</f>
        <v>5</v>
      </c>
      <c r="D18" s="177">
        <f>HÜ!BO21</f>
        <v>0</v>
      </c>
      <c r="E18" s="178">
        <f>IF(D18&gt;=Stammdaten!$G$3,1,IF(D18&gt;=Stammdaten!$G$4,2,IF(D18&gt;=Stammdaten!$G$5,3,IF(D18&gt;=Stammdaten!$G$6,4,5))))</f>
        <v>5</v>
      </c>
      <c r="F18" s="203">
        <f>Mündl.!X19</f>
        <v>0</v>
      </c>
      <c r="G18" s="204">
        <f>IF(F18&gt;=Stammdaten!$G$3,1,IF(F18&gt;=Stammdaten!$G$4,2,IF(F18&gt;=Stammdaten!$G$5,3,IF(F18&gt;=Stammdaten!$G$6,4,5))))</f>
        <v>5</v>
      </c>
      <c r="H18" s="157">
        <f>RP!O20</f>
        <v>0</v>
      </c>
      <c r="I18" s="158">
        <f>IF(H18&gt;=Stammdaten!$G$3,1,IF(H18&gt;=Stammdaten!$G$4,2,IF(H18&gt;=Stammdaten!$G$5,3,IF(H18&gt;=Stammdaten!$G$6,4,5))))</f>
        <v>5</v>
      </c>
      <c r="J18" s="43">
        <f>'SA1'!X20</f>
        <v>0</v>
      </c>
      <c r="K18" s="45">
        <f>'SA1'!Y20</f>
        <v>5</v>
      </c>
      <c r="L18" s="43">
        <f>'SA2'!X20</f>
        <v>0</v>
      </c>
      <c r="M18" s="44">
        <f>'SA2'!Y20</f>
        <v>5</v>
      </c>
      <c r="N18" s="11">
        <f>ROUND((B18*Stammdaten!$G$11+D18*Stammdaten!$G$12+F18*Stammdaten!$G$13+H18*Stammdaten!$G$14+J18*Stammdaten!$G$15+L18*Stammdaten!$G$16)/Stammdaten!$G$19,1)</f>
        <v>0</v>
      </c>
      <c r="O18" s="16">
        <f>ROUND((C18*Stammdaten!$G$11+E18*Stammdaten!$G$12+G18*Stammdaten!$G$13+I18*Stammdaten!$G$14+K18*Stammdaten!$G$15+M18*Stammdaten!$G$16)/Stammdaten!$G$19,1)</f>
        <v>5</v>
      </c>
      <c r="P18" s="82"/>
      <c r="Q18" s="105">
        <f>WH!AC19</f>
        <v>0</v>
      </c>
      <c r="R18" s="106">
        <f>IF(Q18&gt;=Stammdaten!$G$3,1,IF(Q18&gt;=Stammdaten!$G$4,2,IF(Q18&gt;=Stammdaten!$G$5,3,IF(Q18&gt;=Stammdaten!$G$6,4,5))))</f>
        <v>5</v>
      </c>
      <c r="S18" s="177">
        <f>HÜ!EC21</f>
        <v>0</v>
      </c>
      <c r="T18" s="178">
        <f>IF(S18&gt;=Stammdaten!$G$3,1,IF(S18&gt;=Stammdaten!$G$4,2,IF(S18&gt;=Stammdaten!$G$5,3,IF(S18&gt;=Stammdaten!$G$6,4,5))))</f>
        <v>5</v>
      </c>
      <c r="U18" s="203">
        <f>Mündl.!AU19</f>
        <v>0</v>
      </c>
      <c r="V18" s="204">
        <f>IF(U18&gt;=Stammdaten!$G$3,1,IF(U18&gt;=Stammdaten!$G$4,2,IF(U18&gt;=Stammdaten!$G$5,3,IF(U18&gt;=Stammdaten!$G$6,4,5))))</f>
        <v>5</v>
      </c>
      <c r="W18" s="157">
        <f>RP!AC20</f>
        <v>0</v>
      </c>
      <c r="X18" s="158">
        <f>IF(W18&gt;=Stammdaten!$G$3,1,IF(W18&gt;=Stammdaten!$G$4,2,IF(W18&gt;=Stammdaten!$G$5,3,IF(W18&gt;=Stammdaten!$G$6,4,5))))</f>
        <v>5</v>
      </c>
      <c r="Y18" s="43">
        <f>'SA3'!X20</f>
        <v>0</v>
      </c>
      <c r="Z18" s="44">
        <f>'SA3'!Y20</f>
        <v>5</v>
      </c>
      <c r="AA18" s="43">
        <f>'SA4'!X20</f>
        <v>0</v>
      </c>
      <c r="AB18" s="44">
        <f>'SA4'!Y20</f>
        <v>5</v>
      </c>
      <c r="AC18" s="11">
        <f>ROUND((Q18*Stammdaten!$H$11+S18*Stammdaten!$H$12+U18*Stammdaten!$H$13+W18*Stammdaten!$H$14+Y18*Stammdaten!$H$17+AA18*Stammdaten!$H$18)/Stammdaten!$H$19,1)</f>
        <v>0</v>
      </c>
      <c r="AD18" s="16">
        <f>ROUND((R18*Stammdaten!$H$11+T18*Stammdaten!$H$12+V18*Stammdaten!$H$13+X18*Stammdaten!$H$14+Z18*Stammdaten!$H$17+AB18*Stammdaten!$H$18)/Stammdaten!$H$19,1)</f>
        <v>5</v>
      </c>
      <c r="AE18" s="86"/>
      <c r="AF18" s="20">
        <f>ROUND((N18*Stammdaten!$G$23+AC18*Stammdaten!$G$24)/Stammdaten!$G$25,1)</f>
        <v>0</v>
      </c>
      <c r="AG18" s="21">
        <f>ROUND((O18*Stammdaten!$G$23+AD18*Stammdaten!$G$24)/Stammdaten!$G$25,1)</f>
        <v>5</v>
      </c>
      <c r="AH18" s="84"/>
      <c r="AI18" s="5"/>
    </row>
    <row r="19" spans="1:35" s="6" customFormat="1" ht="15" customHeight="1" x14ac:dyDescent="0.25">
      <c r="A19" s="4" t="str">
        <f>Stammdaten!C21&amp;" "&amp;Stammdaten!D21</f>
        <v>16 Schülername 16</v>
      </c>
      <c r="B19" s="105">
        <f>WH!O20</f>
        <v>0</v>
      </c>
      <c r="C19" s="106">
        <f>IF(B19&gt;=Stammdaten!$G$3,1,IF(B19&gt;=Stammdaten!$G$4,2,IF(B19&gt;=Stammdaten!$G$5,3,IF(B19&gt;=Stammdaten!$G$6,4,5))))</f>
        <v>5</v>
      </c>
      <c r="D19" s="177">
        <f>HÜ!BO22</f>
        <v>0</v>
      </c>
      <c r="E19" s="178">
        <f>IF(D19&gt;=Stammdaten!$G$3,1,IF(D19&gt;=Stammdaten!$G$4,2,IF(D19&gt;=Stammdaten!$G$5,3,IF(D19&gt;=Stammdaten!$G$6,4,5))))</f>
        <v>5</v>
      </c>
      <c r="F19" s="203">
        <f>Mündl.!X20</f>
        <v>0</v>
      </c>
      <c r="G19" s="204">
        <f>IF(F19&gt;=Stammdaten!$G$3,1,IF(F19&gt;=Stammdaten!$G$4,2,IF(F19&gt;=Stammdaten!$G$5,3,IF(F19&gt;=Stammdaten!$G$6,4,5))))</f>
        <v>5</v>
      </c>
      <c r="H19" s="157">
        <f>RP!O21</f>
        <v>0</v>
      </c>
      <c r="I19" s="158">
        <f>IF(H19&gt;=Stammdaten!$G$3,1,IF(H19&gt;=Stammdaten!$G$4,2,IF(H19&gt;=Stammdaten!$G$5,3,IF(H19&gt;=Stammdaten!$G$6,4,5))))</f>
        <v>5</v>
      </c>
      <c r="J19" s="43">
        <f>'SA1'!X21</f>
        <v>0</v>
      </c>
      <c r="K19" s="45">
        <f>'SA1'!Y21</f>
        <v>5</v>
      </c>
      <c r="L19" s="43">
        <f>'SA2'!X21</f>
        <v>0</v>
      </c>
      <c r="M19" s="44">
        <f>'SA2'!Y21</f>
        <v>5</v>
      </c>
      <c r="N19" s="11">
        <f>ROUND((B19*Stammdaten!$G$11+D19*Stammdaten!$G$12+F19*Stammdaten!$G$13+H19*Stammdaten!$G$14+J19*Stammdaten!$G$15+L19*Stammdaten!$G$16)/Stammdaten!$G$19,1)</f>
        <v>0</v>
      </c>
      <c r="O19" s="16">
        <f>ROUND((C19*Stammdaten!$G$11+E19*Stammdaten!$G$12+G19*Stammdaten!$G$13+I19*Stammdaten!$G$14+K19*Stammdaten!$G$15+M19*Stammdaten!$G$16)/Stammdaten!$G$19,1)</f>
        <v>5</v>
      </c>
      <c r="P19" s="82"/>
      <c r="Q19" s="105">
        <f>WH!AC20</f>
        <v>0</v>
      </c>
      <c r="R19" s="106">
        <f>IF(Q19&gt;=Stammdaten!$G$3,1,IF(Q19&gt;=Stammdaten!$G$4,2,IF(Q19&gt;=Stammdaten!$G$5,3,IF(Q19&gt;=Stammdaten!$G$6,4,5))))</f>
        <v>5</v>
      </c>
      <c r="S19" s="177">
        <f>HÜ!EC22</f>
        <v>0</v>
      </c>
      <c r="T19" s="178">
        <f>IF(S19&gt;=Stammdaten!$G$3,1,IF(S19&gt;=Stammdaten!$G$4,2,IF(S19&gt;=Stammdaten!$G$5,3,IF(S19&gt;=Stammdaten!$G$6,4,5))))</f>
        <v>5</v>
      </c>
      <c r="U19" s="203">
        <f>Mündl.!AU20</f>
        <v>0</v>
      </c>
      <c r="V19" s="204">
        <f>IF(U19&gt;=Stammdaten!$G$3,1,IF(U19&gt;=Stammdaten!$G$4,2,IF(U19&gt;=Stammdaten!$G$5,3,IF(U19&gt;=Stammdaten!$G$6,4,5))))</f>
        <v>5</v>
      </c>
      <c r="W19" s="157">
        <f>RP!AC21</f>
        <v>0</v>
      </c>
      <c r="X19" s="158">
        <f>IF(W19&gt;=Stammdaten!$G$3,1,IF(W19&gt;=Stammdaten!$G$4,2,IF(W19&gt;=Stammdaten!$G$5,3,IF(W19&gt;=Stammdaten!$G$6,4,5))))</f>
        <v>5</v>
      </c>
      <c r="Y19" s="43">
        <f>'SA3'!X21</f>
        <v>0</v>
      </c>
      <c r="Z19" s="44">
        <f>'SA3'!Y21</f>
        <v>5</v>
      </c>
      <c r="AA19" s="43">
        <f>'SA4'!X21</f>
        <v>0</v>
      </c>
      <c r="AB19" s="44">
        <f>'SA4'!Y21</f>
        <v>5</v>
      </c>
      <c r="AC19" s="11">
        <f>ROUND((Q19*Stammdaten!$H$11+S19*Stammdaten!$H$12+U19*Stammdaten!$H$13+W19*Stammdaten!$H$14+Y19*Stammdaten!$H$17+AA19*Stammdaten!$H$18)/Stammdaten!$H$19,1)</f>
        <v>0</v>
      </c>
      <c r="AD19" s="16">
        <f>ROUND((R19*Stammdaten!$H$11+T19*Stammdaten!$H$12+V19*Stammdaten!$H$13+X19*Stammdaten!$H$14+Z19*Stammdaten!$H$17+AB19*Stammdaten!$H$18)/Stammdaten!$H$19,1)</f>
        <v>5</v>
      </c>
      <c r="AE19" s="86"/>
      <c r="AF19" s="20">
        <f>ROUND((N19*Stammdaten!$G$23+AC19*Stammdaten!$G$24)/Stammdaten!$G$25,1)</f>
        <v>0</v>
      </c>
      <c r="AG19" s="21">
        <f>ROUND((O19*Stammdaten!$G$23+AD19*Stammdaten!$G$24)/Stammdaten!$G$25,1)</f>
        <v>5</v>
      </c>
      <c r="AH19" s="84"/>
      <c r="AI19" s="5"/>
    </row>
    <row r="20" spans="1:35" s="6" customFormat="1" ht="15" customHeight="1" x14ac:dyDescent="0.25">
      <c r="A20" s="4" t="str">
        <f>Stammdaten!C22&amp;" "&amp;Stammdaten!D22</f>
        <v>17 Schülername 17</v>
      </c>
      <c r="B20" s="105">
        <f>WH!O21</f>
        <v>0</v>
      </c>
      <c r="C20" s="106">
        <f>IF(B20&gt;=Stammdaten!$G$3,1,IF(B20&gt;=Stammdaten!$G$4,2,IF(B20&gt;=Stammdaten!$G$5,3,IF(B20&gt;=Stammdaten!$G$6,4,5))))</f>
        <v>5</v>
      </c>
      <c r="D20" s="177">
        <f>HÜ!BO23</f>
        <v>0</v>
      </c>
      <c r="E20" s="178">
        <f>IF(D20&gt;=Stammdaten!$G$3,1,IF(D20&gt;=Stammdaten!$G$4,2,IF(D20&gt;=Stammdaten!$G$5,3,IF(D20&gt;=Stammdaten!$G$6,4,5))))</f>
        <v>5</v>
      </c>
      <c r="F20" s="203">
        <f>Mündl.!X21</f>
        <v>0</v>
      </c>
      <c r="G20" s="204">
        <f>IF(F20&gt;=Stammdaten!$G$3,1,IF(F20&gt;=Stammdaten!$G$4,2,IF(F20&gt;=Stammdaten!$G$5,3,IF(F20&gt;=Stammdaten!$G$6,4,5))))</f>
        <v>5</v>
      </c>
      <c r="H20" s="157">
        <f>RP!O22</f>
        <v>0</v>
      </c>
      <c r="I20" s="158">
        <f>IF(H20&gt;=Stammdaten!$G$3,1,IF(H20&gt;=Stammdaten!$G$4,2,IF(H20&gt;=Stammdaten!$G$5,3,IF(H20&gt;=Stammdaten!$G$6,4,5))))</f>
        <v>5</v>
      </c>
      <c r="J20" s="43">
        <f>'SA1'!X22</f>
        <v>0</v>
      </c>
      <c r="K20" s="45">
        <f>'SA1'!Y22</f>
        <v>5</v>
      </c>
      <c r="L20" s="43">
        <f>'SA2'!X22</f>
        <v>0</v>
      </c>
      <c r="M20" s="44">
        <f>'SA2'!Y22</f>
        <v>5</v>
      </c>
      <c r="N20" s="11">
        <f>ROUND((B20*Stammdaten!$G$11+D20*Stammdaten!$G$12+F20*Stammdaten!$G$13+H20*Stammdaten!$G$14+J20*Stammdaten!$G$15+L20*Stammdaten!$G$16)/Stammdaten!$G$19,1)</f>
        <v>0</v>
      </c>
      <c r="O20" s="16">
        <f>ROUND((C20*Stammdaten!$G$11+E20*Stammdaten!$G$12+G20*Stammdaten!$G$13+I20*Stammdaten!$G$14+K20*Stammdaten!$G$15+M20*Stammdaten!$G$16)/Stammdaten!$G$19,1)</f>
        <v>5</v>
      </c>
      <c r="P20" s="82"/>
      <c r="Q20" s="105">
        <f>WH!AC21</f>
        <v>0</v>
      </c>
      <c r="R20" s="106">
        <f>IF(Q20&gt;=Stammdaten!$G$3,1,IF(Q20&gt;=Stammdaten!$G$4,2,IF(Q20&gt;=Stammdaten!$G$5,3,IF(Q20&gt;=Stammdaten!$G$6,4,5))))</f>
        <v>5</v>
      </c>
      <c r="S20" s="177">
        <f>HÜ!EC23</f>
        <v>0</v>
      </c>
      <c r="T20" s="178">
        <f>IF(S20&gt;=Stammdaten!$G$3,1,IF(S20&gt;=Stammdaten!$G$4,2,IF(S20&gt;=Stammdaten!$G$5,3,IF(S20&gt;=Stammdaten!$G$6,4,5))))</f>
        <v>5</v>
      </c>
      <c r="U20" s="203">
        <f>Mündl.!AU21</f>
        <v>0</v>
      </c>
      <c r="V20" s="204">
        <f>IF(U20&gt;=Stammdaten!$G$3,1,IF(U20&gt;=Stammdaten!$G$4,2,IF(U20&gt;=Stammdaten!$G$5,3,IF(U20&gt;=Stammdaten!$G$6,4,5))))</f>
        <v>5</v>
      </c>
      <c r="W20" s="157">
        <f>RP!AC22</f>
        <v>0</v>
      </c>
      <c r="X20" s="158">
        <f>IF(W20&gt;=Stammdaten!$G$3,1,IF(W20&gt;=Stammdaten!$G$4,2,IF(W20&gt;=Stammdaten!$G$5,3,IF(W20&gt;=Stammdaten!$G$6,4,5))))</f>
        <v>5</v>
      </c>
      <c r="Y20" s="43">
        <f>'SA3'!X22</f>
        <v>0</v>
      </c>
      <c r="Z20" s="44">
        <f>'SA3'!Y22</f>
        <v>5</v>
      </c>
      <c r="AA20" s="43">
        <f>'SA4'!X22</f>
        <v>0</v>
      </c>
      <c r="AB20" s="44">
        <f>'SA4'!Y22</f>
        <v>5</v>
      </c>
      <c r="AC20" s="11">
        <f>ROUND((Q20*Stammdaten!$H$11+S20*Stammdaten!$H$12+U20*Stammdaten!$H$13+W20*Stammdaten!$H$14+Y20*Stammdaten!$H$17+AA20*Stammdaten!$H$18)/Stammdaten!$H$19,1)</f>
        <v>0</v>
      </c>
      <c r="AD20" s="16">
        <f>ROUND((R20*Stammdaten!$H$11+T20*Stammdaten!$H$12+V20*Stammdaten!$H$13+X20*Stammdaten!$H$14+Z20*Stammdaten!$H$17+AB20*Stammdaten!$H$18)/Stammdaten!$H$19,1)</f>
        <v>5</v>
      </c>
      <c r="AE20" s="86"/>
      <c r="AF20" s="20">
        <f>ROUND((N20*Stammdaten!$G$23+AC20*Stammdaten!$G$24)/Stammdaten!$G$25,1)</f>
        <v>0</v>
      </c>
      <c r="AG20" s="21">
        <f>ROUND((O20*Stammdaten!$G$23+AD20*Stammdaten!$G$24)/Stammdaten!$G$25,1)</f>
        <v>5</v>
      </c>
      <c r="AH20" s="84"/>
      <c r="AI20" s="5"/>
    </row>
    <row r="21" spans="1:35" s="6" customFormat="1" ht="15" customHeight="1" x14ac:dyDescent="0.25">
      <c r="A21" s="4" t="str">
        <f>Stammdaten!C23&amp;" "&amp;Stammdaten!D23</f>
        <v>18 Schülername 18</v>
      </c>
      <c r="B21" s="105">
        <f>WH!O22</f>
        <v>0</v>
      </c>
      <c r="C21" s="106">
        <f>IF(B21&gt;=Stammdaten!$G$3,1,IF(B21&gt;=Stammdaten!$G$4,2,IF(B21&gt;=Stammdaten!$G$5,3,IF(B21&gt;=Stammdaten!$G$6,4,5))))</f>
        <v>5</v>
      </c>
      <c r="D21" s="177">
        <f>HÜ!BO24</f>
        <v>0</v>
      </c>
      <c r="E21" s="178">
        <f>IF(D21&gt;=Stammdaten!$G$3,1,IF(D21&gt;=Stammdaten!$G$4,2,IF(D21&gt;=Stammdaten!$G$5,3,IF(D21&gt;=Stammdaten!$G$6,4,5))))</f>
        <v>5</v>
      </c>
      <c r="F21" s="203">
        <f>Mündl.!X22</f>
        <v>0</v>
      </c>
      <c r="G21" s="204">
        <f>IF(F21&gt;=Stammdaten!$G$3,1,IF(F21&gt;=Stammdaten!$G$4,2,IF(F21&gt;=Stammdaten!$G$5,3,IF(F21&gt;=Stammdaten!$G$6,4,5))))</f>
        <v>5</v>
      </c>
      <c r="H21" s="157">
        <f>RP!O23</f>
        <v>0</v>
      </c>
      <c r="I21" s="158">
        <f>IF(H21&gt;=Stammdaten!$G$3,1,IF(H21&gt;=Stammdaten!$G$4,2,IF(H21&gt;=Stammdaten!$G$5,3,IF(H21&gt;=Stammdaten!$G$6,4,5))))</f>
        <v>5</v>
      </c>
      <c r="J21" s="43">
        <f>'SA1'!X23</f>
        <v>0</v>
      </c>
      <c r="K21" s="45">
        <f>'SA1'!Y23</f>
        <v>5</v>
      </c>
      <c r="L21" s="43">
        <f>'SA2'!X23</f>
        <v>0</v>
      </c>
      <c r="M21" s="44">
        <f>'SA2'!Y23</f>
        <v>5</v>
      </c>
      <c r="N21" s="11">
        <f>ROUND((B21*Stammdaten!$G$11+D21*Stammdaten!$G$12+F21*Stammdaten!$G$13+H21*Stammdaten!$G$14+J21*Stammdaten!$G$15+L21*Stammdaten!$G$16)/Stammdaten!$G$19,1)</f>
        <v>0</v>
      </c>
      <c r="O21" s="16">
        <f>ROUND((C21*Stammdaten!$G$11+E21*Stammdaten!$G$12+G21*Stammdaten!$G$13+I21*Stammdaten!$G$14+K21*Stammdaten!$G$15+M21*Stammdaten!$G$16)/Stammdaten!$G$19,1)</f>
        <v>5</v>
      </c>
      <c r="P21" s="82"/>
      <c r="Q21" s="105">
        <f>WH!AC22</f>
        <v>0</v>
      </c>
      <c r="R21" s="106">
        <f>IF(Q21&gt;=Stammdaten!$G$3,1,IF(Q21&gt;=Stammdaten!$G$4,2,IF(Q21&gt;=Stammdaten!$G$5,3,IF(Q21&gt;=Stammdaten!$G$6,4,5))))</f>
        <v>5</v>
      </c>
      <c r="S21" s="177">
        <f>HÜ!EC24</f>
        <v>0</v>
      </c>
      <c r="T21" s="178">
        <f>IF(S21&gt;=Stammdaten!$G$3,1,IF(S21&gt;=Stammdaten!$G$4,2,IF(S21&gt;=Stammdaten!$G$5,3,IF(S21&gt;=Stammdaten!$G$6,4,5))))</f>
        <v>5</v>
      </c>
      <c r="U21" s="203">
        <f>Mündl.!AU22</f>
        <v>0</v>
      </c>
      <c r="V21" s="204">
        <f>IF(U21&gt;=Stammdaten!$G$3,1,IF(U21&gt;=Stammdaten!$G$4,2,IF(U21&gt;=Stammdaten!$G$5,3,IF(U21&gt;=Stammdaten!$G$6,4,5))))</f>
        <v>5</v>
      </c>
      <c r="W21" s="157">
        <f>RP!AC23</f>
        <v>0</v>
      </c>
      <c r="X21" s="158">
        <f>IF(W21&gt;=Stammdaten!$G$3,1,IF(W21&gt;=Stammdaten!$G$4,2,IF(W21&gt;=Stammdaten!$G$5,3,IF(W21&gt;=Stammdaten!$G$6,4,5))))</f>
        <v>5</v>
      </c>
      <c r="Y21" s="43">
        <f>'SA3'!X23</f>
        <v>0</v>
      </c>
      <c r="Z21" s="44">
        <f>'SA3'!Y23</f>
        <v>5</v>
      </c>
      <c r="AA21" s="43">
        <f>'SA4'!X23</f>
        <v>0</v>
      </c>
      <c r="AB21" s="44">
        <f>'SA4'!Y23</f>
        <v>5</v>
      </c>
      <c r="AC21" s="11">
        <f>ROUND((Q21*Stammdaten!$H$11+S21*Stammdaten!$H$12+U21*Stammdaten!$H$13+W21*Stammdaten!$H$14+Y21*Stammdaten!$H$17+AA21*Stammdaten!$H$18)/Stammdaten!$H$19,1)</f>
        <v>0</v>
      </c>
      <c r="AD21" s="16">
        <f>ROUND((R21*Stammdaten!$H$11+T21*Stammdaten!$H$12+V21*Stammdaten!$H$13+X21*Stammdaten!$H$14+Z21*Stammdaten!$H$17+AB21*Stammdaten!$H$18)/Stammdaten!$H$19,1)</f>
        <v>5</v>
      </c>
      <c r="AE21" s="86"/>
      <c r="AF21" s="20">
        <f>ROUND((N21*Stammdaten!$G$23+AC21*Stammdaten!$G$24)/Stammdaten!$G$25,1)</f>
        <v>0</v>
      </c>
      <c r="AG21" s="21">
        <f>ROUND((O21*Stammdaten!$G$23+AD21*Stammdaten!$G$24)/Stammdaten!$G$25,1)</f>
        <v>5</v>
      </c>
      <c r="AH21" s="84"/>
      <c r="AI21" s="5"/>
    </row>
    <row r="22" spans="1:35" s="6" customFormat="1" ht="15" customHeight="1" x14ac:dyDescent="0.25">
      <c r="A22" s="4" t="str">
        <f>Stammdaten!C24&amp;" "&amp;Stammdaten!D24</f>
        <v>19 Schülername 19</v>
      </c>
      <c r="B22" s="105">
        <f>WH!O23</f>
        <v>0</v>
      </c>
      <c r="C22" s="106">
        <f>IF(B22&gt;=Stammdaten!$G$3,1,IF(B22&gt;=Stammdaten!$G$4,2,IF(B22&gt;=Stammdaten!$G$5,3,IF(B22&gt;=Stammdaten!$G$6,4,5))))</f>
        <v>5</v>
      </c>
      <c r="D22" s="177">
        <f>HÜ!BO25</f>
        <v>0</v>
      </c>
      <c r="E22" s="178">
        <f>IF(D22&gt;=Stammdaten!$G$3,1,IF(D22&gt;=Stammdaten!$G$4,2,IF(D22&gt;=Stammdaten!$G$5,3,IF(D22&gt;=Stammdaten!$G$6,4,5))))</f>
        <v>5</v>
      </c>
      <c r="F22" s="203">
        <f>Mündl.!X23</f>
        <v>0</v>
      </c>
      <c r="G22" s="204">
        <f>IF(F22&gt;=Stammdaten!$G$3,1,IF(F22&gt;=Stammdaten!$G$4,2,IF(F22&gt;=Stammdaten!$G$5,3,IF(F22&gt;=Stammdaten!$G$6,4,5))))</f>
        <v>5</v>
      </c>
      <c r="H22" s="157">
        <f>RP!O24</f>
        <v>0</v>
      </c>
      <c r="I22" s="158">
        <f>IF(H22&gt;=Stammdaten!$G$3,1,IF(H22&gt;=Stammdaten!$G$4,2,IF(H22&gt;=Stammdaten!$G$5,3,IF(H22&gt;=Stammdaten!$G$6,4,5))))</f>
        <v>5</v>
      </c>
      <c r="J22" s="43">
        <f>'SA1'!X24</f>
        <v>0</v>
      </c>
      <c r="K22" s="45">
        <f>'SA1'!Y24</f>
        <v>5</v>
      </c>
      <c r="L22" s="43">
        <f>'SA2'!X24</f>
        <v>0</v>
      </c>
      <c r="M22" s="44">
        <f>'SA2'!Y24</f>
        <v>5</v>
      </c>
      <c r="N22" s="11">
        <f>ROUND((B22*Stammdaten!$G$11+D22*Stammdaten!$G$12+F22*Stammdaten!$G$13+H22*Stammdaten!$G$14+J22*Stammdaten!$G$15+L22*Stammdaten!$G$16)/Stammdaten!$G$19,1)</f>
        <v>0</v>
      </c>
      <c r="O22" s="16">
        <f>ROUND((C22*Stammdaten!$G$11+E22*Stammdaten!$G$12+G22*Stammdaten!$G$13+I22*Stammdaten!$G$14+K22*Stammdaten!$G$15+M22*Stammdaten!$G$16)/Stammdaten!$G$19,1)</f>
        <v>5</v>
      </c>
      <c r="P22" s="82"/>
      <c r="Q22" s="105">
        <f>WH!AC23</f>
        <v>0</v>
      </c>
      <c r="R22" s="106">
        <f>IF(Q22&gt;=Stammdaten!$G$3,1,IF(Q22&gt;=Stammdaten!$G$4,2,IF(Q22&gt;=Stammdaten!$G$5,3,IF(Q22&gt;=Stammdaten!$G$6,4,5))))</f>
        <v>5</v>
      </c>
      <c r="S22" s="177">
        <f>HÜ!EC25</f>
        <v>0</v>
      </c>
      <c r="T22" s="178">
        <f>IF(S22&gt;=Stammdaten!$G$3,1,IF(S22&gt;=Stammdaten!$G$4,2,IF(S22&gt;=Stammdaten!$G$5,3,IF(S22&gt;=Stammdaten!$G$6,4,5))))</f>
        <v>5</v>
      </c>
      <c r="U22" s="203">
        <f>Mündl.!AU23</f>
        <v>0</v>
      </c>
      <c r="V22" s="204">
        <f>IF(U22&gt;=Stammdaten!$G$3,1,IF(U22&gt;=Stammdaten!$G$4,2,IF(U22&gt;=Stammdaten!$G$5,3,IF(U22&gt;=Stammdaten!$G$6,4,5))))</f>
        <v>5</v>
      </c>
      <c r="W22" s="157">
        <f>RP!AC24</f>
        <v>0</v>
      </c>
      <c r="X22" s="158">
        <f>IF(W22&gt;=Stammdaten!$G$3,1,IF(W22&gt;=Stammdaten!$G$4,2,IF(W22&gt;=Stammdaten!$G$5,3,IF(W22&gt;=Stammdaten!$G$6,4,5))))</f>
        <v>5</v>
      </c>
      <c r="Y22" s="43">
        <f>'SA3'!X24</f>
        <v>0</v>
      </c>
      <c r="Z22" s="44">
        <f>'SA3'!Y24</f>
        <v>5</v>
      </c>
      <c r="AA22" s="43">
        <f>'SA4'!X24</f>
        <v>0</v>
      </c>
      <c r="AB22" s="44">
        <f>'SA4'!Y24</f>
        <v>5</v>
      </c>
      <c r="AC22" s="11">
        <f>ROUND((Q22*Stammdaten!$H$11+S22*Stammdaten!$H$12+U22*Stammdaten!$H$13+W22*Stammdaten!$H$14+Y22*Stammdaten!$H$17+AA22*Stammdaten!$H$18)/Stammdaten!$H$19,1)</f>
        <v>0</v>
      </c>
      <c r="AD22" s="16">
        <f>ROUND((R22*Stammdaten!$H$11+T22*Stammdaten!$H$12+V22*Stammdaten!$H$13+X22*Stammdaten!$H$14+Z22*Stammdaten!$H$17+AB22*Stammdaten!$H$18)/Stammdaten!$H$19,1)</f>
        <v>5</v>
      </c>
      <c r="AE22" s="86"/>
      <c r="AF22" s="20">
        <f>ROUND((N22*Stammdaten!$G$23+AC22*Stammdaten!$G$24)/Stammdaten!$G$25,1)</f>
        <v>0</v>
      </c>
      <c r="AG22" s="21">
        <f>ROUND((O22*Stammdaten!$G$23+AD22*Stammdaten!$G$24)/Stammdaten!$G$25,1)</f>
        <v>5</v>
      </c>
      <c r="AH22" s="84"/>
      <c r="AI22" s="5"/>
    </row>
    <row r="23" spans="1:35" s="6" customFormat="1" ht="15" customHeight="1" x14ac:dyDescent="0.25">
      <c r="A23" s="4" t="str">
        <f>Stammdaten!C25&amp;" "&amp;Stammdaten!D25</f>
        <v>20 Schülername 20</v>
      </c>
      <c r="B23" s="105">
        <f>WH!O24</f>
        <v>0</v>
      </c>
      <c r="C23" s="106">
        <f>IF(B23&gt;=Stammdaten!$G$3,1,IF(B23&gt;=Stammdaten!$G$4,2,IF(B23&gt;=Stammdaten!$G$5,3,IF(B23&gt;=Stammdaten!$G$6,4,5))))</f>
        <v>5</v>
      </c>
      <c r="D23" s="177">
        <f>HÜ!BO26</f>
        <v>0</v>
      </c>
      <c r="E23" s="178">
        <f>IF(D23&gt;=Stammdaten!$G$3,1,IF(D23&gt;=Stammdaten!$G$4,2,IF(D23&gt;=Stammdaten!$G$5,3,IF(D23&gt;=Stammdaten!$G$6,4,5))))</f>
        <v>5</v>
      </c>
      <c r="F23" s="203">
        <f>Mündl.!X24</f>
        <v>0</v>
      </c>
      <c r="G23" s="204">
        <f>IF(F23&gt;=Stammdaten!$G$3,1,IF(F23&gt;=Stammdaten!$G$4,2,IF(F23&gt;=Stammdaten!$G$5,3,IF(F23&gt;=Stammdaten!$G$6,4,5))))</f>
        <v>5</v>
      </c>
      <c r="H23" s="157">
        <f>RP!O25</f>
        <v>0</v>
      </c>
      <c r="I23" s="158">
        <f>IF(H23&gt;=Stammdaten!$G$3,1,IF(H23&gt;=Stammdaten!$G$4,2,IF(H23&gt;=Stammdaten!$G$5,3,IF(H23&gt;=Stammdaten!$G$6,4,5))))</f>
        <v>5</v>
      </c>
      <c r="J23" s="43">
        <f>'SA1'!X25</f>
        <v>0</v>
      </c>
      <c r="K23" s="45">
        <f>'SA1'!Y25</f>
        <v>5</v>
      </c>
      <c r="L23" s="43">
        <f>'SA2'!X25</f>
        <v>0</v>
      </c>
      <c r="M23" s="44">
        <f>'SA2'!Y25</f>
        <v>5</v>
      </c>
      <c r="N23" s="11">
        <f>ROUND((B23*Stammdaten!$G$11+D23*Stammdaten!$G$12+F23*Stammdaten!$G$13+H23*Stammdaten!$G$14+J23*Stammdaten!$G$15+L23*Stammdaten!$G$16)/Stammdaten!$G$19,1)</f>
        <v>0</v>
      </c>
      <c r="O23" s="16">
        <f>ROUND((C23*Stammdaten!$G$11+E23*Stammdaten!$G$12+G23*Stammdaten!$G$13+I23*Stammdaten!$G$14+K23*Stammdaten!$G$15+M23*Stammdaten!$G$16)/Stammdaten!$G$19,1)</f>
        <v>5</v>
      </c>
      <c r="P23" s="82"/>
      <c r="Q23" s="105">
        <f>WH!AC24</f>
        <v>0</v>
      </c>
      <c r="R23" s="106">
        <f>IF(Q23&gt;=Stammdaten!$G$3,1,IF(Q23&gt;=Stammdaten!$G$4,2,IF(Q23&gt;=Stammdaten!$G$5,3,IF(Q23&gt;=Stammdaten!$G$6,4,5))))</f>
        <v>5</v>
      </c>
      <c r="S23" s="177">
        <f>HÜ!EC26</f>
        <v>0</v>
      </c>
      <c r="T23" s="178">
        <f>IF(S23&gt;=Stammdaten!$G$3,1,IF(S23&gt;=Stammdaten!$G$4,2,IF(S23&gt;=Stammdaten!$G$5,3,IF(S23&gt;=Stammdaten!$G$6,4,5))))</f>
        <v>5</v>
      </c>
      <c r="U23" s="203">
        <f>Mündl.!AU24</f>
        <v>0</v>
      </c>
      <c r="V23" s="204">
        <f>IF(U23&gt;=Stammdaten!$G$3,1,IF(U23&gt;=Stammdaten!$G$4,2,IF(U23&gt;=Stammdaten!$G$5,3,IF(U23&gt;=Stammdaten!$G$6,4,5))))</f>
        <v>5</v>
      </c>
      <c r="W23" s="157">
        <f>RP!AC25</f>
        <v>0</v>
      </c>
      <c r="X23" s="158">
        <f>IF(W23&gt;=Stammdaten!$G$3,1,IF(W23&gt;=Stammdaten!$G$4,2,IF(W23&gt;=Stammdaten!$G$5,3,IF(W23&gt;=Stammdaten!$G$6,4,5))))</f>
        <v>5</v>
      </c>
      <c r="Y23" s="43">
        <f>'SA3'!X25</f>
        <v>0</v>
      </c>
      <c r="Z23" s="44">
        <f>'SA3'!Y25</f>
        <v>5</v>
      </c>
      <c r="AA23" s="43">
        <f>'SA4'!X25</f>
        <v>0</v>
      </c>
      <c r="AB23" s="44">
        <f>'SA4'!Y25</f>
        <v>5</v>
      </c>
      <c r="AC23" s="11">
        <f>ROUND((Q23*Stammdaten!$H$11+S23*Stammdaten!$H$12+U23*Stammdaten!$H$13+W23*Stammdaten!$H$14+Y23*Stammdaten!$H$17+AA23*Stammdaten!$H$18)/Stammdaten!$H$19,1)</f>
        <v>0</v>
      </c>
      <c r="AD23" s="16">
        <f>ROUND((R23*Stammdaten!$H$11+T23*Stammdaten!$H$12+V23*Stammdaten!$H$13+X23*Stammdaten!$H$14+Z23*Stammdaten!$H$17+AB23*Stammdaten!$H$18)/Stammdaten!$H$19,1)</f>
        <v>5</v>
      </c>
      <c r="AE23" s="86"/>
      <c r="AF23" s="20">
        <f>ROUND((N23*Stammdaten!$G$23+AC23*Stammdaten!$G$24)/Stammdaten!$G$25,1)</f>
        <v>0</v>
      </c>
      <c r="AG23" s="21">
        <f>ROUND((O23*Stammdaten!$G$23+AD23*Stammdaten!$G$24)/Stammdaten!$G$25,1)</f>
        <v>5</v>
      </c>
      <c r="AH23" s="84"/>
      <c r="AI23" s="5"/>
    </row>
    <row r="24" spans="1:35" s="6" customFormat="1" ht="15" customHeight="1" x14ac:dyDescent="0.25">
      <c r="A24" s="4" t="str">
        <f>Stammdaten!C26&amp;" "&amp;Stammdaten!D26</f>
        <v>21 Schülername 21</v>
      </c>
      <c r="B24" s="105">
        <f>WH!O25</f>
        <v>0</v>
      </c>
      <c r="C24" s="106">
        <f>IF(B24&gt;=Stammdaten!$G$3,1,IF(B24&gt;=Stammdaten!$G$4,2,IF(B24&gt;=Stammdaten!$G$5,3,IF(B24&gt;=Stammdaten!$G$6,4,5))))</f>
        <v>5</v>
      </c>
      <c r="D24" s="177">
        <f>HÜ!BO27</f>
        <v>0</v>
      </c>
      <c r="E24" s="178">
        <f>IF(D24&gt;=Stammdaten!$G$3,1,IF(D24&gt;=Stammdaten!$G$4,2,IF(D24&gt;=Stammdaten!$G$5,3,IF(D24&gt;=Stammdaten!$G$6,4,5))))</f>
        <v>5</v>
      </c>
      <c r="F24" s="203">
        <f>Mündl.!X25</f>
        <v>0</v>
      </c>
      <c r="G24" s="204">
        <f>IF(F24&gt;=Stammdaten!$G$3,1,IF(F24&gt;=Stammdaten!$G$4,2,IF(F24&gt;=Stammdaten!$G$5,3,IF(F24&gt;=Stammdaten!$G$6,4,5))))</f>
        <v>5</v>
      </c>
      <c r="H24" s="157">
        <f>RP!O26</f>
        <v>0</v>
      </c>
      <c r="I24" s="158">
        <f>IF(H24&gt;=Stammdaten!$G$3,1,IF(H24&gt;=Stammdaten!$G$4,2,IF(H24&gt;=Stammdaten!$G$5,3,IF(H24&gt;=Stammdaten!$G$6,4,5))))</f>
        <v>5</v>
      </c>
      <c r="J24" s="43">
        <f>'SA1'!X26</f>
        <v>0</v>
      </c>
      <c r="K24" s="45">
        <f>'SA1'!Y26</f>
        <v>5</v>
      </c>
      <c r="L24" s="43">
        <f>'SA2'!X26</f>
        <v>0</v>
      </c>
      <c r="M24" s="44">
        <f>'SA2'!Y26</f>
        <v>5</v>
      </c>
      <c r="N24" s="11">
        <f>ROUND((B24*Stammdaten!$G$11+D24*Stammdaten!$G$12+F24*Stammdaten!$G$13+H24*Stammdaten!$G$14+J24*Stammdaten!$G$15+L24*Stammdaten!$G$16)/Stammdaten!$G$19,1)</f>
        <v>0</v>
      </c>
      <c r="O24" s="16">
        <f>ROUND((C24*Stammdaten!$G$11+E24*Stammdaten!$G$12+G24*Stammdaten!$G$13+I24*Stammdaten!$G$14+K24*Stammdaten!$G$15+M24*Stammdaten!$G$16)/Stammdaten!$G$19,1)</f>
        <v>5</v>
      </c>
      <c r="P24" s="82"/>
      <c r="Q24" s="105">
        <f>WH!AC25</f>
        <v>0</v>
      </c>
      <c r="R24" s="106">
        <f>IF(Q24&gt;=Stammdaten!$G$3,1,IF(Q24&gt;=Stammdaten!$G$4,2,IF(Q24&gt;=Stammdaten!$G$5,3,IF(Q24&gt;=Stammdaten!$G$6,4,5))))</f>
        <v>5</v>
      </c>
      <c r="S24" s="177">
        <f>HÜ!EC27</f>
        <v>0</v>
      </c>
      <c r="T24" s="178">
        <f>IF(S24&gt;=Stammdaten!$G$3,1,IF(S24&gt;=Stammdaten!$G$4,2,IF(S24&gt;=Stammdaten!$G$5,3,IF(S24&gt;=Stammdaten!$G$6,4,5))))</f>
        <v>5</v>
      </c>
      <c r="U24" s="203">
        <f>Mündl.!AU25</f>
        <v>0</v>
      </c>
      <c r="V24" s="204">
        <f>IF(U24&gt;=Stammdaten!$G$3,1,IF(U24&gt;=Stammdaten!$G$4,2,IF(U24&gt;=Stammdaten!$G$5,3,IF(U24&gt;=Stammdaten!$G$6,4,5))))</f>
        <v>5</v>
      </c>
      <c r="W24" s="157">
        <f>RP!AC26</f>
        <v>0</v>
      </c>
      <c r="X24" s="158">
        <f>IF(W24&gt;=Stammdaten!$G$3,1,IF(W24&gt;=Stammdaten!$G$4,2,IF(W24&gt;=Stammdaten!$G$5,3,IF(W24&gt;=Stammdaten!$G$6,4,5))))</f>
        <v>5</v>
      </c>
      <c r="Y24" s="43">
        <f>'SA3'!X26</f>
        <v>0</v>
      </c>
      <c r="Z24" s="44">
        <f>'SA3'!Y26</f>
        <v>5</v>
      </c>
      <c r="AA24" s="43">
        <f>'SA4'!X26</f>
        <v>0</v>
      </c>
      <c r="AB24" s="44">
        <f>'SA4'!Y26</f>
        <v>5</v>
      </c>
      <c r="AC24" s="11">
        <f>ROUND((Q24*Stammdaten!$H$11+S24*Stammdaten!$H$12+U24*Stammdaten!$H$13+W24*Stammdaten!$H$14+Y24*Stammdaten!$H$17+AA24*Stammdaten!$H$18)/Stammdaten!$H$19,1)</f>
        <v>0</v>
      </c>
      <c r="AD24" s="16">
        <f>ROUND((R24*Stammdaten!$H$11+T24*Stammdaten!$H$12+V24*Stammdaten!$H$13+X24*Stammdaten!$H$14+Z24*Stammdaten!$H$17+AB24*Stammdaten!$H$18)/Stammdaten!$H$19,1)</f>
        <v>5</v>
      </c>
      <c r="AE24" s="86"/>
      <c r="AF24" s="20">
        <f>ROUND((N24*Stammdaten!$G$23+AC24*Stammdaten!$G$24)/Stammdaten!$G$25,1)</f>
        <v>0</v>
      </c>
      <c r="AG24" s="21">
        <f>ROUND((O24*Stammdaten!$G$23+AD24*Stammdaten!$G$24)/Stammdaten!$G$25,1)</f>
        <v>5</v>
      </c>
      <c r="AH24" s="84"/>
      <c r="AI24" s="5"/>
    </row>
    <row r="25" spans="1:35" s="6" customFormat="1" ht="15" customHeight="1" x14ac:dyDescent="0.25">
      <c r="A25" s="4" t="str">
        <f>Stammdaten!C27&amp;" "&amp;Stammdaten!D27</f>
        <v>22 Schülername 22</v>
      </c>
      <c r="B25" s="105">
        <f>WH!O26</f>
        <v>0</v>
      </c>
      <c r="C25" s="106">
        <f>IF(B25&gt;=Stammdaten!$G$3,1,IF(B25&gt;=Stammdaten!$G$4,2,IF(B25&gt;=Stammdaten!$G$5,3,IF(B25&gt;=Stammdaten!$G$6,4,5))))</f>
        <v>5</v>
      </c>
      <c r="D25" s="177">
        <f>HÜ!BO28</f>
        <v>0</v>
      </c>
      <c r="E25" s="178">
        <f>IF(D25&gt;=Stammdaten!$G$3,1,IF(D25&gt;=Stammdaten!$G$4,2,IF(D25&gt;=Stammdaten!$G$5,3,IF(D25&gt;=Stammdaten!$G$6,4,5))))</f>
        <v>5</v>
      </c>
      <c r="F25" s="203">
        <f>Mündl.!X26</f>
        <v>0</v>
      </c>
      <c r="G25" s="204">
        <f>IF(F25&gt;=Stammdaten!$G$3,1,IF(F25&gt;=Stammdaten!$G$4,2,IF(F25&gt;=Stammdaten!$G$5,3,IF(F25&gt;=Stammdaten!$G$6,4,5))))</f>
        <v>5</v>
      </c>
      <c r="H25" s="157">
        <f>RP!O27</f>
        <v>0</v>
      </c>
      <c r="I25" s="158">
        <f>IF(H25&gt;=Stammdaten!$G$3,1,IF(H25&gt;=Stammdaten!$G$4,2,IF(H25&gt;=Stammdaten!$G$5,3,IF(H25&gt;=Stammdaten!$G$6,4,5))))</f>
        <v>5</v>
      </c>
      <c r="J25" s="43">
        <f>'SA1'!X27</f>
        <v>0</v>
      </c>
      <c r="K25" s="45">
        <f>'SA1'!Y27</f>
        <v>5</v>
      </c>
      <c r="L25" s="43">
        <f>'SA2'!X27</f>
        <v>0</v>
      </c>
      <c r="M25" s="44">
        <f>'SA2'!Y27</f>
        <v>5</v>
      </c>
      <c r="N25" s="11">
        <f>ROUND((B25*Stammdaten!$G$11+D25*Stammdaten!$G$12+F25*Stammdaten!$G$13+H25*Stammdaten!$G$14+J25*Stammdaten!$G$15+L25*Stammdaten!$G$16)/Stammdaten!$G$19,1)</f>
        <v>0</v>
      </c>
      <c r="O25" s="16">
        <f>ROUND((C25*Stammdaten!$G$11+E25*Stammdaten!$G$12+G25*Stammdaten!$G$13+I25*Stammdaten!$G$14+K25*Stammdaten!$G$15+M25*Stammdaten!$G$16)/Stammdaten!$G$19,1)</f>
        <v>5</v>
      </c>
      <c r="P25" s="82"/>
      <c r="Q25" s="105">
        <f>WH!AC26</f>
        <v>0</v>
      </c>
      <c r="R25" s="106">
        <f>IF(Q25&gt;=Stammdaten!$G$3,1,IF(Q25&gt;=Stammdaten!$G$4,2,IF(Q25&gt;=Stammdaten!$G$5,3,IF(Q25&gt;=Stammdaten!$G$6,4,5))))</f>
        <v>5</v>
      </c>
      <c r="S25" s="177">
        <f>HÜ!EC28</f>
        <v>0</v>
      </c>
      <c r="T25" s="178">
        <f>IF(S25&gt;=Stammdaten!$G$3,1,IF(S25&gt;=Stammdaten!$G$4,2,IF(S25&gt;=Stammdaten!$G$5,3,IF(S25&gt;=Stammdaten!$G$6,4,5))))</f>
        <v>5</v>
      </c>
      <c r="U25" s="203">
        <f>Mündl.!AU26</f>
        <v>0</v>
      </c>
      <c r="V25" s="204">
        <f>IF(U25&gt;=Stammdaten!$G$3,1,IF(U25&gt;=Stammdaten!$G$4,2,IF(U25&gt;=Stammdaten!$G$5,3,IF(U25&gt;=Stammdaten!$G$6,4,5))))</f>
        <v>5</v>
      </c>
      <c r="W25" s="157">
        <f>RP!AC27</f>
        <v>0</v>
      </c>
      <c r="X25" s="158">
        <f>IF(W25&gt;=Stammdaten!$G$3,1,IF(W25&gt;=Stammdaten!$G$4,2,IF(W25&gt;=Stammdaten!$G$5,3,IF(W25&gt;=Stammdaten!$G$6,4,5))))</f>
        <v>5</v>
      </c>
      <c r="Y25" s="43">
        <f>'SA3'!X27</f>
        <v>0</v>
      </c>
      <c r="Z25" s="44">
        <f>'SA3'!Y27</f>
        <v>5</v>
      </c>
      <c r="AA25" s="43">
        <f>'SA4'!X27</f>
        <v>0</v>
      </c>
      <c r="AB25" s="44">
        <f>'SA4'!Y27</f>
        <v>5</v>
      </c>
      <c r="AC25" s="11">
        <f>ROUND((Q25*Stammdaten!$H$11+S25*Stammdaten!$H$12+U25*Stammdaten!$H$13+W25*Stammdaten!$H$14+Y25*Stammdaten!$H$17+AA25*Stammdaten!$H$18)/Stammdaten!$H$19,1)</f>
        <v>0</v>
      </c>
      <c r="AD25" s="16">
        <f>ROUND((R25*Stammdaten!$H$11+T25*Stammdaten!$H$12+V25*Stammdaten!$H$13+X25*Stammdaten!$H$14+Z25*Stammdaten!$H$17+AB25*Stammdaten!$H$18)/Stammdaten!$H$19,1)</f>
        <v>5</v>
      </c>
      <c r="AE25" s="86"/>
      <c r="AF25" s="20">
        <f>ROUND((N25*Stammdaten!$G$23+AC25*Stammdaten!$G$24)/Stammdaten!$G$25,1)</f>
        <v>0</v>
      </c>
      <c r="AG25" s="21">
        <f>ROUND((O25*Stammdaten!$G$23+AD25*Stammdaten!$G$24)/Stammdaten!$G$25,1)</f>
        <v>5</v>
      </c>
      <c r="AH25" s="84"/>
      <c r="AI25" s="5"/>
    </row>
    <row r="26" spans="1:35" s="6" customFormat="1" ht="15" customHeight="1" x14ac:dyDescent="0.25">
      <c r="A26" s="4" t="str">
        <f>Stammdaten!C28&amp;" "&amp;Stammdaten!D28</f>
        <v>23 Schülername 23</v>
      </c>
      <c r="B26" s="105">
        <f>WH!O27</f>
        <v>0</v>
      </c>
      <c r="C26" s="106">
        <f>IF(B26&gt;=Stammdaten!$G$3,1,IF(B26&gt;=Stammdaten!$G$4,2,IF(B26&gt;=Stammdaten!$G$5,3,IF(B26&gt;=Stammdaten!$G$6,4,5))))</f>
        <v>5</v>
      </c>
      <c r="D26" s="177">
        <f>HÜ!BO29</f>
        <v>0</v>
      </c>
      <c r="E26" s="178">
        <f>IF(D26&gt;=Stammdaten!$G$3,1,IF(D26&gt;=Stammdaten!$G$4,2,IF(D26&gt;=Stammdaten!$G$5,3,IF(D26&gt;=Stammdaten!$G$6,4,5))))</f>
        <v>5</v>
      </c>
      <c r="F26" s="203">
        <f>Mündl.!X27</f>
        <v>0</v>
      </c>
      <c r="G26" s="204">
        <f>IF(F26&gt;=Stammdaten!$G$3,1,IF(F26&gt;=Stammdaten!$G$4,2,IF(F26&gt;=Stammdaten!$G$5,3,IF(F26&gt;=Stammdaten!$G$6,4,5))))</f>
        <v>5</v>
      </c>
      <c r="H26" s="157">
        <f>RP!O28</f>
        <v>0</v>
      </c>
      <c r="I26" s="158">
        <f>IF(H26&gt;=Stammdaten!$G$3,1,IF(H26&gt;=Stammdaten!$G$4,2,IF(H26&gt;=Stammdaten!$G$5,3,IF(H26&gt;=Stammdaten!$G$6,4,5))))</f>
        <v>5</v>
      </c>
      <c r="J26" s="43">
        <f>'SA1'!X28</f>
        <v>0</v>
      </c>
      <c r="K26" s="45">
        <f>'SA1'!Y28</f>
        <v>5</v>
      </c>
      <c r="L26" s="43">
        <f>'SA2'!X28</f>
        <v>0</v>
      </c>
      <c r="M26" s="44">
        <f>'SA2'!Y28</f>
        <v>5</v>
      </c>
      <c r="N26" s="11">
        <f>ROUND((B26*Stammdaten!$G$11+D26*Stammdaten!$G$12+F26*Stammdaten!$G$13+H26*Stammdaten!$G$14+J26*Stammdaten!$G$15+L26*Stammdaten!$G$16)/Stammdaten!$G$19,1)</f>
        <v>0</v>
      </c>
      <c r="O26" s="16">
        <f>ROUND((C26*Stammdaten!$G$11+E26*Stammdaten!$G$12+G26*Stammdaten!$G$13+I26*Stammdaten!$G$14+K26*Stammdaten!$G$15+M26*Stammdaten!$G$16)/Stammdaten!$G$19,1)</f>
        <v>5</v>
      </c>
      <c r="P26" s="82"/>
      <c r="Q26" s="105">
        <f>WH!AC27</f>
        <v>0</v>
      </c>
      <c r="R26" s="106">
        <f>IF(Q26&gt;=Stammdaten!$G$3,1,IF(Q26&gt;=Stammdaten!$G$4,2,IF(Q26&gt;=Stammdaten!$G$5,3,IF(Q26&gt;=Stammdaten!$G$6,4,5))))</f>
        <v>5</v>
      </c>
      <c r="S26" s="177">
        <f>HÜ!EC29</f>
        <v>0</v>
      </c>
      <c r="T26" s="178">
        <f>IF(S26&gt;=Stammdaten!$G$3,1,IF(S26&gt;=Stammdaten!$G$4,2,IF(S26&gt;=Stammdaten!$G$5,3,IF(S26&gt;=Stammdaten!$G$6,4,5))))</f>
        <v>5</v>
      </c>
      <c r="U26" s="203">
        <f>Mündl.!AU27</f>
        <v>0</v>
      </c>
      <c r="V26" s="204">
        <f>IF(U26&gt;=Stammdaten!$G$3,1,IF(U26&gt;=Stammdaten!$G$4,2,IF(U26&gt;=Stammdaten!$G$5,3,IF(U26&gt;=Stammdaten!$G$6,4,5))))</f>
        <v>5</v>
      </c>
      <c r="W26" s="157">
        <f>RP!AC28</f>
        <v>0</v>
      </c>
      <c r="X26" s="158">
        <f>IF(W26&gt;=Stammdaten!$G$3,1,IF(W26&gt;=Stammdaten!$G$4,2,IF(W26&gt;=Stammdaten!$G$5,3,IF(W26&gt;=Stammdaten!$G$6,4,5))))</f>
        <v>5</v>
      </c>
      <c r="Y26" s="43">
        <f>'SA3'!X28</f>
        <v>0</v>
      </c>
      <c r="Z26" s="44">
        <f>'SA3'!Y28</f>
        <v>5</v>
      </c>
      <c r="AA26" s="43">
        <f>'SA4'!X28</f>
        <v>0</v>
      </c>
      <c r="AB26" s="44">
        <f>'SA4'!Y28</f>
        <v>5</v>
      </c>
      <c r="AC26" s="11">
        <f>ROUND((Q26*Stammdaten!$H$11+S26*Stammdaten!$H$12+U26*Stammdaten!$H$13+W26*Stammdaten!$H$14+Y26*Stammdaten!$H$17+AA26*Stammdaten!$H$18)/Stammdaten!$H$19,1)</f>
        <v>0</v>
      </c>
      <c r="AD26" s="16">
        <f>ROUND((R26*Stammdaten!$H$11+T26*Stammdaten!$H$12+V26*Stammdaten!$H$13+X26*Stammdaten!$H$14+Z26*Stammdaten!$H$17+AB26*Stammdaten!$H$18)/Stammdaten!$H$19,1)</f>
        <v>5</v>
      </c>
      <c r="AE26" s="86"/>
      <c r="AF26" s="20">
        <f>ROUND((N26*Stammdaten!$G$23+AC26*Stammdaten!$G$24)/Stammdaten!$G$25,1)</f>
        <v>0</v>
      </c>
      <c r="AG26" s="21">
        <f>ROUND((O26*Stammdaten!$G$23+AD26*Stammdaten!$G$24)/Stammdaten!$G$25,1)</f>
        <v>5</v>
      </c>
      <c r="AH26" s="84"/>
      <c r="AI26" s="5"/>
    </row>
    <row r="27" spans="1:35" s="6" customFormat="1" ht="15" customHeight="1" x14ac:dyDescent="0.25">
      <c r="A27" s="4" t="str">
        <f>Stammdaten!C29&amp;" "&amp;Stammdaten!D29</f>
        <v>24 Schülername 24</v>
      </c>
      <c r="B27" s="105">
        <f>WH!O28</f>
        <v>0</v>
      </c>
      <c r="C27" s="106">
        <f>IF(B27&gt;=Stammdaten!$G$3,1,IF(B27&gt;=Stammdaten!$G$4,2,IF(B27&gt;=Stammdaten!$G$5,3,IF(B27&gt;=Stammdaten!$G$6,4,5))))</f>
        <v>5</v>
      </c>
      <c r="D27" s="177">
        <f>HÜ!BO30</f>
        <v>0</v>
      </c>
      <c r="E27" s="178">
        <f>IF(D27&gt;=Stammdaten!$G$3,1,IF(D27&gt;=Stammdaten!$G$4,2,IF(D27&gt;=Stammdaten!$G$5,3,IF(D27&gt;=Stammdaten!$G$6,4,5))))</f>
        <v>5</v>
      </c>
      <c r="F27" s="203">
        <f>Mündl.!X28</f>
        <v>0</v>
      </c>
      <c r="G27" s="204">
        <f>IF(F27&gt;=Stammdaten!$G$3,1,IF(F27&gt;=Stammdaten!$G$4,2,IF(F27&gt;=Stammdaten!$G$5,3,IF(F27&gt;=Stammdaten!$G$6,4,5))))</f>
        <v>5</v>
      </c>
      <c r="H27" s="157">
        <f>RP!O29</f>
        <v>0</v>
      </c>
      <c r="I27" s="158">
        <f>IF(H27&gt;=Stammdaten!$G$3,1,IF(H27&gt;=Stammdaten!$G$4,2,IF(H27&gt;=Stammdaten!$G$5,3,IF(H27&gt;=Stammdaten!$G$6,4,5))))</f>
        <v>5</v>
      </c>
      <c r="J27" s="43">
        <f>'SA1'!X29</f>
        <v>0</v>
      </c>
      <c r="K27" s="45">
        <f>'SA1'!Y29</f>
        <v>5</v>
      </c>
      <c r="L27" s="43">
        <f>'SA2'!X29</f>
        <v>0</v>
      </c>
      <c r="M27" s="44">
        <f>'SA2'!Y29</f>
        <v>5</v>
      </c>
      <c r="N27" s="11">
        <f>ROUND((B27*Stammdaten!$G$11+D27*Stammdaten!$G$12+F27*Stammdaten!$G$13+H27*Stammdaten!$G$14+J27*Stammdaten!$G$15+L27*Stammdaten!$G$16)/Stammdaten!$G$19,1)</f>
        <v>0</v>
      </c>
      <c r="O27" s="16">
        <f>ROUND((C27*Stammdaten!$G$11+E27*Stammdaten!$G$12+G27*Stammdaten!$G$13+I27*Stammdaten!$G$14+K27*Stammdaten!$G$15+M27*Stammdaten!$G$16)/Stammdaten!$G$19,1)</f>
        <v>5</v>
      </c>
      <c r="P27" s="82"/>
      <c r="Q27" s="105">
        <f>WH!AC28</f>
        <v>0</v>
      </c>
      <c r="R27" s="106">
        <f>IF(Q27&gt;=Stammdaten!$G$3,1,IF(Q27&gt;=Stammdaten!$G$4,2,IF(Q27&gt;=Stammdaten!$G$5,3,IF(Q27&gt;=Stammdaten!$G$6,4,5))))</f>
        <v>5</v>
      </c>
      <c r="S27" s="177">
        <f>HÜ!EC30</f>
        <v>0</v>
      </c>
      <c r="T27" s="178">
        <f>IF(S27&gt;=Stammdaten!$G$3,1,IF(S27&gt;=Stammdaten!$G$4,2,IF(S27&gt;=Stammdaten!$G$5,3,IF(S27&gt;=Stammdaten!$G$6,4,5))))</f>
        <v>5</v>
      </c>
      <c r="U27" s="203">
        <f>Mündl.!AU28</f>
        <v>0</v>
      </c>
      <c r="V27" s="204">
        <f>IF(U27&gt;=Stammdaten!$G$3,1,IF(U27&gt;=Stammdaten!$G$4,2,IF(U27&gt;=Stammdaten!$G$5,3,IF(U27&gt;=Stammdaten!$G$6,4,5))))</f>
        <v>5</v>
      </c>
      <c r="W27" s="157">
        <f>RP!AC29</f>
        <v>0</v>
      </c>
      <c r="X27" s="158">
        <f>IF(W27&gt;=Stammdaten!$G$3,1,IF(W27&gt;=Stammdaten!$G$4,2,IF(W27&gt;=Stammdaten!$G$5,3,IF(W27&gt;=Stammdaten!$G$6,4,5))))</f>
        <v>5</v>
      </c>
      <c r="Y27" s="43">
        <f>'SA3'!X29</f>
        <v>0</v>
      </c>
      <c r="Z27" s="44">
        <f>'SA3'!Y29</f>
        <v>5</v>
      </c>
      <c r="AA27" s="43">
        <f>'SA4'!X29</f>
        <v>0</v>
      </c>
      <c r="AB27" s="44">
        <f>'SA4'!Y29</f>
        <v>5</v>
      </c>
      <c r="AC27" s="11">
        <f>ROUND((Q27*Stammdaten!$H$11+S27*Stammdaten!$H$12+U27*Stammdaten!$H$13+W27*Stammdaten!$H$14+Y27*Stammdaten!$H$17+AA27*Stammdaten!$H$18)/Stammdaten!$H$19,1)</f>
        <v>0</v>
      </c>
      <c r="AD27" s="16">
        <f>ROUND((R27*Stammdaten!$H$11+T27*Stammdaten!$H$12+V27*Stammdaten!$H$13+X27*Stammdaten!$H$14+Z27*Stammdaten!$H$17+AB27*Stammdaten!$H$18)/Stammdaten!$H$19,1)</f>
        <v>5</v>
      </c>
      <c r="AE27" s="86"/>
      <c r="AF27" s="20">
        <f>ROUND((N27*Stammdaten!$G$23+AC27*Stammdaten!$G$24)/Stammdaten!$G$25,1)</f>
        <v>0</v>
      </c>
      <c r="AG27" s="21">
        <f>ROUND((O27*Stammdaten!$G$23+AD27*Stammdaten!$G$24)/Stammdaten!$G$25,1)</f>
        <v>5</v>
      </c>
      <c r="AH27" s="84"/>
      <c r="AI27" s="5"/>
    </row>
    <row r="28" spans="1:35" s="6" customFormat="1" ht="15" customHeight="1" x14ac:dyDescent="0.25">
      <c r="A28" s="4" t="str">
        <f>Stammdaten!C30&amp;" "&amp;Stammdaten!D30</f>
        <v>25 Schülername 25</v>
      </c>
      <c r="B28" s="105">
        <f>WH!O29</f>
        <v>0</v>
      </c>
      <c r="C28" s="106">
        <f>IF(B28&gt;=Stammdaten!$G$3,1,IF(B28&gt;=Stammdaten!$G$4,2,IF(B28&gt;=Stammdaten!$G$5,3,IF(B28&gt;=Stammdaten!$G$6,4,5))))</f>
        <v>5</v>
      </c>
      <c r="D28" s="177">
        <f>HÜ!BO31</f>
        <v>0</v>
      </c>
      <c r="E28" s="178">
        <f>IF(D28&gt;=Stammdaten!$G$3,1,IF(D28&gt;=Stammdaten!$G$4,2,IF(D28&gt;=Stammdaten!$G$5,3,IF(D28&gt;=Stammdaten!$G$6,4,5))))</f>
        <v>5</v>
      </c>
      <c r="F28" s="203">
        <f>Mündl.!X29</f>
        <v>0</v>
      </c>
      <c r="G28" s="204">
        <f>IF(F28&gt;=Stammdaten!$G$3,1,IF(F28&gt;=Stammdaten!$G$4,2,IF(F28&gt;=Stammdaten!$G$5,3,IF(F28&gt;=Stammdaten!$G$6,4,5))))</f>
        <v>5</v>
      </c>
      <c r="H28" s="157">
        <f>RP!O30</f>
        <v>0</v>
      </c>
      <c r="I28" s="158">
        <f>IF(H28&gt;=Stammdaten!$G$3,1,IF(H28&gt;=Stammdaten!$G$4,2,IF(H28&gt;=Stammdaten!$G$5,3,IF(H28&gt;=Stammdaten!$G$6,4,5))))</f>
        <v>5</v>
      </c>
      <c r="J28" s="43">
        <f>'SA1'!X30</f>
        <v>0</v>
      </c>
      <c r="K28" s="45">
        <f>'SA1'!Y30</f>
        <v>5</v>
      </c>
      <c r="L28" s="43">
        <f>'SA2'!X30</f>
        <v>0</v>
      </c>
      <c r="M28" s="44">
        <f>'SA2'!Y30</f>
        <v>5</v>
      </c>
      <c r="N28" s="11">
        <f>ROUND((B28*Stammdaten!$G$11+D28*Stammdaten!$G$12+F28*Stammdaten!$G$13+H28*Stammdaten!$G$14+J28*Stammdaten!$G$15+L28*Stammdaten!$G$16)/Stammdaten!$G$19,1)</f>
        <v>0</v>
      </c>
      <c r="O28" s="16">
        <f>ROUND((C28*Stammdaten!$G$11+E28*Stammdaten!$G$12+G28*Stammdaten!$G$13+I28*Stammdaten!$G$14+K28*Stammdaten!$G$15+M28*Stammdaten!$G$16)/Stammdaten!$G$19,1)</f>
        <v>5</v>
      </c>
      <c r="P28" s="82"/>
      <c r="Q28" s="105">
        <f>WH!AC29</f>
        <v>0</v>
      </c>
      <c r="R28" s="106">
        <f>IF(Q28&gt;=Stammdaten!$G$3,1,IF(Q28&gt;=Stammdaten!$G$4,2,IF(Q28&gt;=Stammdaten!$G$5,3,IF(Q28&gt;=Stammdaten!$G$6,4,5))))</f>
        <v>5</v>
      </c>
      <c r="S28" s="177">
        <f>HÜ!EC31</f>
        <v>0</v>
      </c>
      <c r="T28" s="178">
        <f>IF(S28&gt;=Stammdaten!$G$3,1,IF(S28&gt;=Stammdaten!$G$4,2,IF(S28&gt;=Stammdaten!$G$5,3,IF(S28&gt;=Stammdaten!$G$6,4,5))))</f>
        <v>5</v>
      </c>
      <c r="U28" s="203">
        <f>Mündl.!AU29</f>
        <v>0</v>
      </c>
      <c r="V28" s="204">
        <f>IF(U28&gt;=Stammdaten!$G$3,1,IF(U28&gt;=Stammdaten!$G$4,2,IF(U28&gt;=Stammdaten!$G$5,3,IF(U28&gt;=Stammdaten!$G$6,4,5))))</f>
        <v>5</v>
      </c>
      <c r="W28" s="157">
        <f>RP!AC30</f>
        <v>0</v>
      </c>
      <c r="X28" s="158">
        <f>IF(W28&gt;=Stammdaten!$G$3,1,IF(W28&gt;=Stammdaten!$G$4,2,IF(W28&gt;=Stammdaten!$G$5,3,IF(W28&gt;=Stammdaten!$G$6,4,5))))</f>
        <v>5</v>
      </c>
      <c r="Y28" s="43">
        <f>'SA3'!X30</f>
        <v>0</v>
      </c>
      <c r="Z28" s="44">
        <f>'SA3'!Y30</f>
        <v>5</v>
      </c>
      <c r="AA28" s="43">
        <f>'SA4'!X30</f>
        <v>0</v>
      </c>
      <c r="AB28" s="44">
        <f>'SA4'!Y30</f>
        <v>5</v>
      </c>
      <c r="AC28" s="11">
        <f>ROUND((Q28*Stammdaten!$H$11+S28*Stammdaten!$H$12+U28*Stammdaten!$H$13+W28*Stammdaten!$H$14+Y28*Stammdaten!$H$17+AA28*Stammdaten!$H$18)/Stammdaten!$H$19,1)</f>
        <v>0</v>
      </c>
      <c r="AD28" s="16">
        <f>ROUND((R28*Stammdaten!$H$11+T28*Stammdaten!$H$12+V28*Stammdaten!$H$13+X28*Stammdaten!$H$14+Z28*Stammdaten!$H$17+AB28*Stammdaten!$H$18)/Stammdaten!$H$19,1)</f>
        <v>5</v>
      </c>
      <c r="AE28" s="86"/>
      <c r="AF28" s="20">
        <f>ROUND((N28*Stammdaten!$G$23+AC28*Stammdaten!$G$24)/Stammdaten!$G$25,1)</f>
        <v>0</v>
      </c>
      <c r="AG28" s="21">
        <f>ROUND((O28*Stammdaten!$G$23+AD28*Stammdaten!$G$24)/Stammdaten!$G$25,1)</f>
        <v>5</v>
      </c>
      <c r="AH28" s="84"/>
      <c r="AI28" s="5"/>
    </row>
    <row r="29" spans="1:35" s="6" customFormat="1" ht="15" customHeight="1" x14ac:dyDescent="0.25">
      <c r="A29" s="4" t="str">
        <f>Stammdaten!C31&amp;" "&amp;Stammdaten!D31</f>
        <v>26 Schülername 26</v>
      </c>
      <c r="B29" s="105">
        <f>WH!O30</f>
        <v>0</v>
      </c>
      <c r="C29" s="106">
        <f>IF(B29&gt;=Stammdaten!$G$3,1,IF(B29&gt;=Stammdaten!$G$4,2,IF(B29&gt;=Stammdaten!$G$5,3,IF(B29&gt;=Stammdaten!$G$6,4,5))))</f>
        <v>5</v>
      </c>
      <c r="D29" s="177">
        <f>HÜ!BO32</f>
        <v>0</v>
      </c>
      <c r="E29" s="178">
        <f>IF(D29&gt;=Stammdaten!$G$3,1,IF(D29&gt;=Stammdaten!$G$4,2,IF(D29&gt;=Stammdaten!$G$5,3,IF(D29&gt;=Stammdaten!$G$6,4,5))))</f>
        <v>5</v>
      </c>
      <c r="F29" s="203">
        <f>Mündl.!X30</f>
        <v>0</v>
      </c>
      <c r="G29" s="204">
        <f>IF(F29&gt;=Stammdaten!$G$3,1,IF(F29&gt;=Stammdaten!$G$4,2,IF(F29&gt;=Stammdaten!$G$5,3,IF(F29&gt;=Stammdaten!$G$6,4,5))))</f>
        <v>5</v>
      </c>
      <c r="H29" s="157">
        <f>RP!O31</f>
        <v>0</v>
      </c>
      <c r="I29" s="158">
        <f>IF(H29&gt;=Stammdaten!$G$3,1,IF(H29&gt;=Stammdaten!$G$4,2,IF(H29&gt;=Stammdaten!$G$5,3,IF(H29&gt;=Stammdaten!$G$6,4,5))))</f>
        <v>5</v>
      </c>
      <c r="J29" s="43">
        <f>'SA1'!X31</f>
        <v>0</v>
      </c>
      <c r="K29" s="45">
        <f>'SA1'!Y31</f>
        <v>5</v>
      </c>
      <c r="L29" s="43">
        <f>'SA2'!X31</f>
        <v>0</v>
      </c>
      <c r="M29" s="44">
        <f>'SA2'!Y31</f>
        <v>5</v>
      </c>
      <c r="N29" s="11">
        <f>ROUND((B29*Stammdaten!$G$11+D29*Stammdaten!$G$12+F29*Stammdaten!$G$13+H29*Stammdaten!$G$14+J29*Stammdaten!$G$15+L29*Stammdaten!$G$16)/Stammdaten!$G$19,1)</f>
        <v>0</v>
      </c>
      <c r="O29" s="16">
        <f>ROUND((C29*Stammdaten!$G$11+E29*Stammdaten!$G$12+G29*Stammdaten!$G$13+I29*Stammdaten!$G$14+K29*Stammdaten!$G$15+M29*Stammdaten!$G$16)/Stammdaten!$G$19,1)</f>
        <v>5</v>
      </c>
      <c r="P29" s="82"/>
      <c r="Q29" s="105">
        <f>WH!AC30</f>
        <v>0</v>
      </c>
      <c r="R29" s="106">
        <f>IF(Q29&gt;=Stammdaten!$G$3,1,IF(Q29&gt;=Stammdaten!$G$4,2,IF(Q29&gt;=Stammdaten!$G$5,3,IF(Q29&gt;=Stammdaten!$G$6,4,5))))</f>
        <v>5</v>
      </c>
      <c r="S29" s="177">
        <f>HÜ!EC32</f>
        <v>0</v>
      </c>
      <c r="T29" s="178">
        <f>IF(S29&gt;=Stammdaten!$G$3,1,IF(S29&gt;=Stammdaten!$G$4,2,IF(S29&gt;=Stammdaten!$G$5,3,IF(S29&gt;=Stammdaten!$G$6,4,5))))</f>
        <v>5</v>
      </c>
      <c r="U29" s="203">
        <f>Mündl.!AU30</f>
        <v>0</v>
      </c>
      <c r="V29" s="204">
        <f>IF(U29&gt;=Stammdaten!$G$3,1,IF(U29&gt;=Stammdaten!$G$4,2,IF(U29&gt;=Stammdaten!$G$5,3,IF(U29&gt;=Stammdaten!$G$6,4,5))))</f>
        <v>5</v>
      </c>
      <c r="W29" s="157">
        <f>RP!AC31</f>
        <v>0</v>
      </c>
      <c r="X29" s="158">
        <f>IF(W29&gt;=Stammdaten!$G$3,1,IF(W29&gt;=Stammdaten!$G$4,2,IF(W29&gt;=Stammdaten!$G$5,3,IF(W29&gt;=Stammdaten!$G$6,4,5))))</f>
        <v>5</v>
      </c>
      <c r="Y29" s="43">
        <f>'SA3'!X31</f>
        <v>0</v>
      </c>
      <c r="Z29" s="44">
        <f>'SA3'!Y31</f>
        <v>5</v>
      </c>
      <c r="AA29" s="43">
        <f>'SA4'!X31</f>
        <v>0</v>
      </c>
      <c r="AB29" s="44">
        <f>'SA4'!Y31</f>
        <v>5</v>
      </c>
      <c r="AC29" s="11">
        <f>ROUND((Q29*Stammdaten!$H$11+S29*Stammdaten!$H$12+U29*Stammdaten!$H$13+W29*Stammdaten!$H$14+Y29*Stammdaten!$H$17+AA29*Stammdaten!$H$18)/Stammdaten!$H$19,1)</f>
        <v>0</v>
      </c>
      <c r="AD29" s="16">
        <f>ROUND((R29*Stammdaten!$H$11+T29*Stammdaten!$H$12+V29*Stammdaten!$H$13+X29*Stammdaten!$H$14+Z29*Stammdaten!$H$17+AB29*Stammdaten!$H$18)/Stammdaten!$H$19,1)</f>
        <v>5</v>
      </c>
      <c r="AE29" s="86"/>
      <c r="AF29" s="20">
        <f>ROUND((N29*Stammdaten!$G$23+AC29*Stammdaten!$G$24)/Stammdaten!$G$25,1)</f>
        <v>0</v>
      </c>
      <c r="AG29" s="21">
        <f>ROUND((O29*Stammdaten!$G$23+AD29*Stammdaten!$G$24)/Stammdaten!$G$25,1)</f>
        <v>5</v>
      </c>
      <c r="AH29" s="84"/>
      <c r="AI29" s="5"/>
    </row>
    <row r="30" spans="1:35" s="6" customFormat="1" ht="15" customHeight="1" x14ac:dyDescent="0.25">
      <c r="A30" s="4" t="str">
        <f>Stammdaten!C32&amp;" "&amp;Stammdaten!D32</f>
        <v>27 Schülername 27</v>
      </c>
      <c r="B30" s="105">
        <f>WH!O31</f>
        <v>0</v>
      </c>
      <c r="C30" s="106">
        <f>IF(B30&gt;=Stammdaten!$G$3,1,IF(B30&gt;=Stammdaten!$G$4,2,IF(B30&gt;=Stammdaten!$G$5,3,IF(B30&gt;=Stammdaten!$G$6,4,5))))</f>
        <v>5</v>
      </c>
      <c r="D30" s="177">
        <f>HÜ!BO33</f>
        <v>0</v>
      </c>
      <c r="E30" s="178">
        <f>IF(D30&gt;=Stammdaten!$G$3,1,IF(D30&gt;=Stammdaten!$G$4,2,IF(D30&gt;=Stammdaten!$G$5,3,IF(D30&gt;=Stammdaten!$G$6,4,5))))</f>
        <v>5</v>
      </c>
      <c r="F30" s="203">
        <f>Mündl.!X31</f>
        <v>0</v>
      </c>
      <c r="G30" s="204">
        <f>IF(F30&gt;=Stammdaten!$G$3,1,IF(F30&gt;=Stammdaten!$G$4,2,IF(F30&gt;=Stammdaten!$G$5,3,IF(F30&gt;=Stammdaten!$G$6,4,5))))</f>
        <v>5</v>
      </c>
      <c r="H30" s="157">
        <f>RP!O32</f>
        <v>0</v>
      </c>
      <c r="I30" s="158">
        <f>IF(H30&gt;=Stammdaten!$G$3,1,IF(H30&gt;=Stammdaten!$G$4,2,IF(H30&gt;=Stammdaten!$G$5,3,IF(H30&gt;=Stammdaten!$G$6,4,5))))</f>
        <v>5</v>
      </c>
      <c r="J30" s="43">
        <f>'SA1'!X32</f>
        <v>0</v>
      </c>
      <c r="K30" s="45">
        <f>'SA1'!Y32</f>
        <v>5</v>
      </c>
      <c r="L30" s="43">
        <f>'SA2'!X32</f>
        <v>0</v>
      </c>
      <c r="M30" s="44">
        <f>'SA2'!Y32</f>
        <v>5</v>
      </c>
      <c r="N30" s="11">
        <f>ROUND((B30*Stammdaten!$G$11+D30*Stammdaten!$G$12+F30*Stammdaten!$G$13+H30*Stammdaten!$G$14+J30*Stammdaten!$G$15+L30*Stammdaten!$G$16)/Stammdaten!$G$19,1)</f>
        <v>0</v>
      </c>
      <c r="O30" s="16">
        <f>ROUND((C30*Stammdaten!$G$11+E30*Stammdaten!$G$12+G30*Stammdaten!$G$13+I30*Stammdaten!$G$14+K30*Stammdaten!$G$15+M30*Stammdaten!$G$16)/Stammdaten!$G$19,1)</f>
        <v>5</v>
      </c>
      <c r="P30" s="82"/>
      <c r="Q30" s="105">
        <f>WH!AC31</f>
        <v>0</v>
      </c>
      <c r="R30" s="106">
        <f>IF(Q30&gt;=Stammdaten!$G$3,1,IF(Q30&gt;=Stammdaten!$G$4,2,IF(Q30&gt;=Stammdaten!$G$5,3,IF(Q30&gt;=Stammdaten!$G$6,4,5))))</f>
        <v>5</v>
      </c>
      <c r="S30" s="177">
        <f>HÜ!EC33</f>
        <v>0</v>
      </c>
      <c r="T30" s="178">
        <f>IF(S30&gt;=Stammdaten!$G$3,1,IF(S30&gt;=Stammdaten!$G$4,2,IF(S30&gt;=Stammdaten!$G$5,3,IF(S30&gt;=Stammdaten!$G$6,4,5))))</f>
        <v>5</v>
      </c>
      <c r="U30" s="203">
        <f>Mündl.!AU31</f>
        <v>0</v>
      </c>
      <c r="V30" s="204">
        <f>IF(U30&gt;=Stammdaten!$G$3,1,IF(U30&gt;=Stammdaten!$G$4,2,IF(U30&gt;=Stammdaten!$G$5,3,IF(U30&gt;=Stammdaten!$G$6,4,5))))</f>
        <v>5</v>
      </c>
      <c r="W30" s="157">
        <f>RP!AC32</f>
        <v>0</v>
      </c>
      <c r="X30" s="158">
        <f>IF(W30&gt;=Stammdaten!$G$3,1,IF(W30&gt;=Stammdaten!$G$4,2,IF(W30&gt;=Stammdaten!$G$5,3,IF(W30&gt;=Stammdaten!$G$6,4,5))))</f>
        <v>5</v>
      </c>
      <c r="Y30" s="43">
        <f>'SA3'!X32</f>
        <v>0</v>
      </c>
      <c r="Z30" s="44">
        <f>'SA3'!Y32</f>
        <v>5</v>
      </c>
      <c r="AA30" s="43">
        <f>'SA4'!X32</f>
        <v>0</v>
      </c>
      <c r="AB30" s="44">
        <f>'SA4'!Y32</f>
        <v>5</v>
      </c>
      <c r="AC30" s="11">
        <f>ROUND((Q30*Stammdaten!$H$11+S30*Stammdaten!$H$12+U30*Stammdaten!$H$13+W30*Stammdaten!$H$14+Y30*Stammdaten!$H$17+AA30*Stammdaten!$H$18)/Stammdaten!$H$19,1)</f>
        <v>0</v>
      </c>
      <c r="AD30" s="16">
        <f>ROUND((R30*Stammdaten!$H$11+T30*Stammdaten!$H$12+V30*Stammdaten!$H$13+X30*Stammdaten!$H$14+Z30*Stammdaten!$H$17+AB30*Stammdaten!$H$18)/Stammdaten!$H$19,1)</f>
        <v>5</v>
      </c>
      <c r="AE30" s="86"/>
      <c r="AF30" s="20">
        <f>ROUND((N30*Stammdaten!$G$23+AC30*Stammdaten!$G$24)/Stammdaten!$G$25,1)</f>
        <v>0</v>
      </c>
      <c r="AG30" s="21">
        <f>ROUND((O30*Stammdaten!$G$23+AD30*Stammdaten!$G$24)/Stammdaten!$G$25,1)</f>
        <v>5</v>
      </c>
      <c r="AH30" s="84"/>
      <c r="AI30" s="5"/>
    </row>
    <row r="31" spans="1:35" s="6" customFormat="1" ht="15" customHeight="1" x14ac:dyDescent="0.25">
      <c r="A31" s="4" t="str">
        <f>Stammdaten!C33&amp;" "&amp;Stammdaten!D33</f>
        <v>28 Schülername 28</v>
      </c>
      <c r="B31" s="105">
        <f>WH!O32</f>
        <v>0</v>
      </c>
      <c r="C31" s="106">
        <f>IF(B31&gt;=Stammdaten!$G$3,1,IF(B31&gt;=Stammdaten!$G$4,2,IF(B31&gt;=Stammdaten!$G$5,3,IF(B31&gt;=Stammdaten!$G$6,4,5))))</f>
        <v>5</v>
      </c>
      <c r="D31" s="177">
        <f>HÜ!BO34</f>
        <v>0</v>
      </c>
      <c r="E31" s="178">
        <f>IF(D31&gt;=Stammdaten!$G$3,1,IF(D31&gt;=Stammdaten!$G$4,2,IF(D31&gt;=Stammdaten!$G$5,3,IF(D31&gt;=Stammdaten!$G$6,4,5))))</f>
        <v>5</v>
      </c>
      <c r="F31" s="203">
        <f>Mündl.!X32</f>
        <v>0</v>
      </c>
      <c r="G31" s="204">
        <f>IF(F31&gt;=Stammdaten!$G$3,1,IF(F31&gt;=Stammdaten!$G$4,2,IF(F31&gt;=Stammdaten!$G$5,3,IF(F31&gt;=Stammdaten!$G$6,4,5))))</f>
        <v>5</v>
      </c>
      <c r="H31" s="157">
        <f>RP!O33</f>
        <v>0</v>
      </c>
      <c r="I31" s="158">
        <f>IF(H31&gt;=Stammdaten!$G$3,1,IF(H31&gt;=Stammdaten!$G$4,2,IF(H31&gt;=Stammdaten!$G$5,3,IF(H31&gt;=Stammdaten!$G$6,4,5))))</f>
        <v>5</v>
      </c>
      <c r="J31" s="43">
        <f>'SA1'!X33</f>
        <v>0</v>
      </c>
      <c r="K31" s="45">
        <f>'SA1'!Y33</f>
        <v>5</v>
      </c>
      <c r="L31" s="43">
        <f>'SA2'!X33</f>
        <v>0</v>
      </c>
      <c r="M31" s="44">
        <f>'SA2'!Y33</f>
        <v>5</v>
      </c>
      <c r="N31" s="11">
        <f>ROUND((B31*Stammdaten!$G$11+D31*Stammdaten!$G$12+F31*Stammdaten!$G$13+H31*Stammdaten!$G$14+J31*Stammdaten!$G$15+L31*Stammdaten!$G$16)/Stammdaten!$G$19,1)</f>
        <v>0</v>
      </c>
      <c r="O31" s="16">
        <f>ROUND((C31*Stammdaten!$G$11+E31*Stammdaten!$G$12+G31*Stammdaten!$G$13+I31*Stammdaten!$G$14+K31*Stammdaten!$G$15+M31*Stammdaten!$G$16)/Stammdaten!$G$19,1)</f>
        <v>5</v>
      </c>
      <c r="P31" s="82"/>
      <c r="Q31" s="105">
        <f>WH!AC32</f>
        <v>0</v>
      </c>
      <c r="R31" s="106">
        <f>IF(Q31&gt;=Stammdaten!$G$3,1,IF(Q31&gt;=Stammdaten!$G$4,2,IF(Q31&gt;=Stammdaten!$G$5,3,IF(Q31&gt;=Stammdaten!$G$6,4,5))))</f>
        <v>5</v>
      </c>
      <c r="S31" s="177">
        <f>HÜ!EC34</f>
        <v>0</v>
      </c>
      <c r="T31" s="178">
        <f>IF(S31&gt;=Stammdaten!$G$3,1,IF(S31&gt;=Stammdaten!$G$4,2,IF(S31&gt;=Stammdaten!$G$5,3,IF(S31&gt;=Stammdaten!$G$6,4,5))))</f>
        <v>5</v>
      </c>
      <c r="U31" s="203">
        <f>Mündl.!AU32</f>
        <v>0</v>
      </c>
      <c r="V31" s="204">
        <f>IF(U31&gt;=Stammdaten!$G$3,1,IF(U31&gt;=Stammdaten!$G$4,2,IF(U31&gt;=Stammdaten!$G$5,3,IF(U31&gt;=Stammdaten!$G$6,4,5))))</f>
        <v>5</v>
      </c>
      <c r="W31" s="157">
        <f>RP!AC33</f>
        <v>0</v>
      </c>
      <c r="X31" s="158">
        <f>IF(W31&gt;=Stammdaten!$G$3,1,IF(W31&gt;=Stammdaten!$G$4,2,IF(W31&gt;=Stammdaten!$G$5,3,IF(W31&gt;=Stammdaten!$G$6,4,5))))</f>
        <v>5</v>
      </c>
      <c r="Y31" s="43">
        <f>'SA3'!X33</f>
        <v>0</v>
      </c>
      <c r="Z31" s="44">
        <f>'SA3'!Y33</f>
        <v>5</v>
      </c>
      <c r="AA31" s="43">
        <f>'SA4'!X33</f>
        <v>0</v>
      </c>
      <c r="AB31" s="44">
        <f>'SA4'!Y33</f>
        <v>5</v>
      </c>
      <c r="AC31" s="11">
        <f>ROUND((Q31*Stammdaten!$H$11+S31*Stammdaten!$H$12+U31*Stammdaten!$H$13+W31*Stammdaten!$H$14+Y31*Stammdaten!$H$17+AA31*Stammdaten!$H$18)/Stammdaten!$H$19,1)</f>
        <v>0</v>
      </c>
      <c r="AD31" s="16">
        <f>ROUND((R31*Stammdaten!$H$11+T31*Stammdaten!$H$12+V31*Stammdaten!$H$13+X31*Stammdaten!$H$14+Z31*Stammdaten!$H$17+AB31*Stammdaten!$H$18)/Stammdaten!$H$19,1)</f>
        <v>5</v>
      </c>
      <c r="AE31" s="86"/>
      <c r="AF31" s="20">
        <f>ROUND((N31*Stammdaten!$G$23+AC31*Stammdaten!$G$24)/Stammdaten!$G$25,1)</f>
        <v>0</v>
      </c>
      <c r="AG31" s="21">
        <f>ROUND((O31*Stammdaten!$G$23+AD31*Stammdaten!$G$24)/Stammdaten!$G$25,1)</f>
        <v>5</v>
      </c>
      <c r="AH31" s="84"/>
      <c r="AI31" s="5"/>
    </row>
    <row r="32" spans="1:35" s="6" customFormat="1" ht="15" customHeight="1" x14ac:dyDescent="0.25">
      <c r="A32" s="4" t="str">
        <f>Stammdaten!C34&amp;" "&amp;Stammdaten!D34</f>
        <v>29 Schülername 29</v>
      </c>
      <c r="B32" s="105">
        <f>WH!O33</f>
        <v>0</v>
      </c>
      <c r="C32" s="106">
        <f>IF(B32&gt;=Stammdaten!$G$3,1,IF(B32&gt;=Stammdaten!$G$4,2,IF(B32&gt;=Stammdaten!$G$5,3,IF(B32&gt;=Stammdaten!$G$6,4,5))))</f>
        <v>5</v>
      </c>
      <c r="D32" s="177">
        <f>HÜ!BO35</f>
        <v>0</v>
      </c>
      <c r="E32" s="178">
        <f>IF(D32&gt;=Stammdaten!$G$3,1,IF(D32&gt;=Stammdaten!$G$4,2,IF(D32&gt;=Stammdaten!$G$5,3,IF(D32&gt;=Stammdaten!$G$6,4,5))))</f>
        <v>5</v>
      </c>
      <c r="F32" s="203">
        <f>Mündl.!X33</f>
        <v>0</v>
      </c>
      <c r="G32" s="204">
        <f>IF(F32&gt;=Stammdaten!$G$3,1,IF(F32&gt;=Stammdaten!$G$4,2,IF(F32&gt;=Stammdaten!$G$5,3,IF(F32&gt;=Stammdaten!$G$6,4,5))))</f>
        <v>5</v>
      </c>
      <c r="H32" s="157">
        <f>RP!O34</f>
        <v>0</v>
      </c>
      <c r="I32" s="158">
        <f>IF(H32&gt;=Stammdaten!$G$3,1,IF(H32&gt;=Stammdaten!$G$4,2,IF(H32&gt;=Stammdaten!$G$5,3,IF(H32&gt;=Stammdaten!$G$6,4,5))))</f>
        <v>5</v>
      </c>
      <c r="J32" s="43">
        <f>'SA1'!X34</f>
        <v>0</v>
      </c>
      <c r="K32" s="45">
        <f>'SA1'!Y34</f>
        <v>5</v>
      </c>
      <c r="L32" s="43">
        <f>'SA2'!X34</f>
        <v>0</v>
      </c>
      <c r="M32" s="44">
        <f>'SA2'!Y34</f>
        <v>5</v>
      </c>
      <c r="N32" s="11">
        <f>ROUND((B32*Stammdaten!$G$11+D32*Stammdaten!$G$12+F32*Stammdaten!$G$13+H32*Stammdaten!$G$14+J32*Stammdaten!$G$15+L32*Stammdaten!$G$16)/Stammdaten!$G$19,1)</f>
        <v>0</v>
      </c>
      <c r="O32" s="16">
        <f>ROUND((C32*Stammdaten!$G$11+E32*Stammdaten!$G$12+G32*Stammdaten!$G$13+I32*Stammdaten!$G$14+K32*Stammdaten!$G$15+M32*Stammdaten!$G$16)/Stammdaten!$G$19,1)</f>
        <v>5</v>
      </c>
      <c r="P32" s="82"/>
      <c r="Q32" s="105">
        <f>WH!AC33</f>
        <v>0</v>
      </c>
      <c r="R32" s="106">
        <f>IF(Q32&gt;=Stammdaten!$G$3,1,IF(Q32&gt;=Stammdaten!$G$4,2,IF(Q32&gt;=Stammdaten!$G$5,3,IF(Q32&gt;=Stammdaten!$G$6,4,5))))</f>
        <v>5</v>
      </c>
      <c r="S32" s="177">
        <f>HÜ!EC35</f>
        <v>0</v>
      </c>
      <c r="T32" s="178">
        <f>IF(S32&gt;=Stammdaten!$G$3,1,IF(S32&gt;=Stammdaten!$G$4,2,IF(S32&gt;=Stammdaten!$G$5,3,IF(S32&gt;=Stammdaten!$G$6,4,5))))</f>
        <v>5</v>
      </c>
      <c r="U32" s="203">
        <f>Mündl.!AU33</f>
        <v>0</v>
      </c>
      <c r="V32" s="204">
        <f>IF(U32&gt;=Stammdaten!$G$3,1,IF(U32&gt;=Stammdaten!$G$4,2,IF(U32&gt;=Stammdaten!$G$5,3,IF(U32&gt;=Stammdaten!$G$6,4,5))))</f>
        <v>5</v>
      </c>
      <c r="W32" s="157">
        <f>RP!AC34</f>
        <v>0</v>
      </c>
      <c r="X32" s="158">
        <f>IF(W32&gt;=Stammdaten!$G$3,1,IF(W32&gt;=Stammdaten!$G$4,2,IF(W32&gt;=Stammdaten!$G$5,3,IF(W32&gt;=Stammdaten!$G$6,4,5))))</f>
        <v>5</v>
      </c>
      <c r="Y32" s="43">
        <f>'SA3'!X34</f>
        <v>0</v>
      </c>
      <c r="Z32" s="44">
        <f>'SA3'!Y34</f>
        <v>5</v>
      </c>
      <c r="AA32" s="43">
        <f>'SA4'!X34</f>
        <v>0</v>
      </c>
      <c r="AB32" s="44">
        <f>'SA4'!Y34</f>
        <v>5</v>
      </c>
      <c r="AC32" s="11">
        <f>ROUND((Q32*Stammdaten!$H$11+S32*Stammdaten!$H$12+U32*Stammdaten!$H$13+W32*Stammdaten!$H$14+Y32*Stammdaten!$H$17+AA32*Stammdaten!$H$18)/Stammdaten!$H$19,1)</f>
        <v>0</v>
      </c>
      <c r="AD32" s="16">
        <f>ROUND((R32*Stammdaten!$H$11+T32*Stammdaten!$H$12+V32*Stammdaten!$H$13+X32*Stammdaten!$H$14+Z32*Stammdaten!$H$17+AB32*Stammdaten!$H$18)/Stammdaten!$H$19,1)</f>
        <v>5</v>
      </c>
      <c r="AE32" s="86"/>
      <c r="AF32" s="20">
        <f>ROUND((N32*Stammdaten!$G$23+AC32*Stammdaten!$G$24)/Stammdaten!$G$25,1)</f>
        <v>0</v>
      </c>
      <c r="AG32" s="21">
        <f>ROUND((O32*Stammdaten!$G$23+AD32*Stammdaten!$G$24)/Stammdaten!$G$25,1)</f>
        <v>5</v>
      </c>
      <c r="AH32" s="84"/>
      <c r="AI32" s="5"/>
    </row>
    <row r="33" spans="1:35" s="6" customFormat="1" ht="15" customHeight="1" x14ac:dyDescent="0.25">
      <c r="A33" s="4" t="str">
        <f>Stammdaten!C35&amp;" "&amp;Stammdaten!D35</f>
        <v>30 Schülername 30</v>
      </c>
      <c r="B33" s="105">
        <f>WH!O34</f>
        <v>0</v>
      </c>
      <c r="C33" s="106">
        <f>IF(B33&gt;=Stammdaten!$G$3,1,IF(B33&gt;=Stammdaten!$G$4,2,IF(B33&gt;=Stammdaten!$G$5,3,IF(B33&gt;=Stammdaten!$G$6,4,5))))</f>
        <v>5</v>
      </c>
      <c r="D33" s="177">
        <f>HÜ!BO36</f>
        <v>0</v>
      </c>
      <c r="E33" s="178">
        <f>IF(D33&gt;=Stammdaten!$G$3,1,IF(D33&gt;=Stammdaten!$G$4,2,IF(D33&gt;=Stammdaten!$G$5,3,IF(D33&gt;=Stammdaten!$G$6,4,5))))</f>
        <v>5</v>
      </c>
      <c r="F33" s="203">
        <f>Mündl.!X34</f>
        <v>0</v>
      </c>
      <c r="G33" s="204">
        <f>IF(F33&gt;=Stammdaten!$G$3,1,IF(F33&gt;=Stammdaten!$G$4,2,IF(F33&gt;=Stammdaten!$G$5,3,IF(F33&gt;=Stammdaten!$G$6,4,5))))</f>
        <v>5</v>
      </c>
      <c r="H33" s="157">
        <f>RP!O35</f>
        <v>0</v>
      </c>
      <c r="I33" s="158">
        <f>IF(H33&gt;=Stammdaten!$G$3,1,IF(H33&gt;=Stammdaten!$G$4,2,IF(H33&gt;=Stammdaten!$G$5,3,IF(H33&gt;=Stammdaten!$G$6,4,5))))</f>
        <v>5</v>
      </c>
      <c r="J33" s="43">
        <f>'SA1'!X35</f>
        <v>0</v>
      </c>
      <c r="K33" s="45">
        <f>'SA1'!Y35</f>
        <v>5</v>
      </c>
      <c r="L33" s="43">
        <f>'SA2'!X35</f>
        <v>0</v>
      </c>
      <c r="M33" s="44">
        <f>'SA2'!Y35</f>
        <v>5</v>
      </c>
      <c r="N33" s="11">
        <f>ROUND((B33*Stammdaten!$G$11+D33*Stammdaten!$G$12+F33*Stammdaten!$G$13+H33*Stammdaten!$G$14+J33*Stammdaten!$G$15+L33*Stammdaten!$G$16)/Stammdaten!$G$19,1)</f>
        <v>0</v>
      </c>
      <c r="O33" s="16">
        <f>ROUND((C33*Stammdaten!$G$11+E33*Stammdaten!$G$12+G33*Stammdaten!$G$13+I33*Stammdaten!$G$14+K33*Stammdaten!$G$15+M33*Stammdaten!$G$16)/Stammdaten!$G$19,1)</f>
        <v>5</v>
      </c>
      <c r="P33" s="82"/>
      <c r="Q33" s="105">
        <f>WH!AC34</f>
        <v>0</v>
      </c>
      <c r="R33" s="106">
        <f>IF(Q33&gt;=Stammdaten!$G$3,1,IF(Q33&gt;=Stammdaten!$G$4,2,IF(Q33&gt;=Stammdaten!$G$5,3,IF(Q33&gt;=Stammdaten!$G$6,4,5))))</f>
        <v>5</v>
      </c>
      <c r="S33" s="177">
        <f>HÜ!EC36</f>
        <v>0</v>
      </c>
      <c r="T33" s="178">
        <f>IF(S33&gt;=Stammdaten!$G$3,1,IF(S33&gt;=Stammdaten!$G$4,2,IF(S33&gt;=Stammdaten!$G$5,3,IF(S33&gt;=Stammdaten!$G$6,4,5))))</f>
        <v>5</v>
      </c>
      <c r="U33" s="203">
        <f>Mündl.!AU34</f>
        <v>0</v>
      </c>
      <c r="V33" s="204">
        <f>IF(U33&gt;=Stammdaten!$G$3,1,IF(U33&gt;=Stammdaten!$G$4,2,IF(U33&gt;=Stammdaten!$G$5,3,IF(U33&gt;=Stammdaten!$G$6,4,5))))</f>
        <v>5</v>
      </c>
      <c r="W33" s="157">
        <f>RP!AC35</f>
        <v>0</v>
      </c>
      <c r="X33" s="158">
        <f>IF(W33&gt;=Stammdaten!$G$3,1,IF(W33&gt;=Stammdaten!$G$4,2,IF(W33&gt;=Stammdaten!$G$5,3,IF(W33&gt;=Stammdaten!$G$6,4,5))))</f>
        <v>5</v>
      </c>
      <c r="Y33" s="43">
        <f>'SA3'!X35</f>
        <v>0</v>
      </c>
      <c r="Z33" s="44">
        <f>'SA3'!Y35</f>
        <v>5</v>
      </c>
      <c r="AA33" s="43">
        <f>'SA4'!X35</f>
        <v>0</v>
      </c>
      <c r="AB33" s="44">
        <f>'SA4'!Y35</f>
        <v>5</v>
      </c>
      <c r="AC33" s="11">
        <f>ROUND((Q33*Stammdaten!$H$11+S33*Stammdaten!$H$12+U33*Stammdaten!$H$13+W33*Stammdaten!$H$14+Y33*Stammdaten!$H$17+AA33*Stammdaten!$H$18)/Stammdaten!$H$19,1)</f>
        <v>0</v>
      </c>
      <c r="AD33" s="16">
        <f>ROUND((R33*Stammdaten!$H$11+T33*Stammdaten!$H$12+V33*Stammdaten!$H$13+X33*Stammdaten!$H$14+Z33*Stammdaten!$H$17+AB33*Stammdaten!$H$18)/Stammdaten!$H$19,1)</f>
        <v>5</v>
      </c>
      <c r="AE33" s="86"/>
      <c r="AF33" s="20">
        <f>ROUND((N33*Stammdaten!$G$23+AC33*Stammdaten!$G$24)/Stammdaten!$G$25,1)</f>
        <v>0</v>
      </c>
      <c r="AG33" s="21">
        <f>ROUND((O33*Stammdaten!$G$23+AD33*Stammdaten!$G$24)/Stammdaten!$G$25,1)</f>
        <v>5</v>
      </c>
      <c r="AH33" s="84"/>
      <c r="AI33" s="5"/>
    </row>
    <row r="34" spans="1:35" s="6" customFormat="1" ht="15" customHeight="1" x14ac:dyDescent="0.25">
      <c r="A34" s="4" t="str">
        <f>Stammdaten!C36&amp;" "&amp;Stammdaten!D36</f>
        <v>31 Schülername 31</v>
      </c>
      <c r="B34" s="105">
        <f>WH!O35</f>
        <v>0</v>
      </c>
      <c r="C34" s="106">
        <f>IF(B34&gt;=Stammdaten!$G$3,1,IF(B34&gt;=Stammdaten!$G$4,2,IF(B34&gt;=Stammdaten!$G$5,3,IF(B34&gt;=Stammdaten!$G$6,4,5))))</f>
        <v>5</v>
      </c>
      <c r="D34" s="177">
        <f>HÜ!BO37</f>
        <v>0</v>
      </c>
      <c r="E34" s="178">
        <f>IF(D34&gt;=Stammdaten!$G$3,1,IF(D34&gt;=Stammdaten!$G$4,2,IF(D34&gt;=Stammdaten!$G$5,3,IF(D34&gt;=Stammdaten!$G$6,4,5))))</f>
        <v>5</v>
      </c>
      <c r="F34" s="203">
        <f>Mündl.!X35</f>
        <v>0</v>
      </c>
      <c r="G34" s="204">
        <f>IF(F34&gt;=Stammdaten!$G$3,1,IF(F34&gt;=Stammdaten!$G$4,2,IF(F34&gt;=Stammdaten!$G$5,3,IF(F34&gt;=Stammdaten!$G$6,4,5))))</f>
        <v>5</v>
      </c>
      <c r="H34" s="157">
        <f>RP!O36</f>
        <v>0</v>
      </c>
      <c r="I34" s="158">
        <f>IF(H34&gt;=Stammdaten!$G$3,1,IF(H34&gt;=Stammdaten!$G$4,2,IF(H34&gt;=Stammdaten!$G$5,3,IF(H34&gt;=Stammdaten!$G$6,4,5))))</f>
        <v>5</v>
      </c>
      <c r="J34" s="43">
        <f>'SA1'!X36</f>
        <v>0</v>
      </c>
      <c r="K34" s="45">
        <f>'SA1'!Y36</f>
        <v>5</v>
      </c>
      <c r="L34" s="43">
        <f>'SA2'!X36</f>
        <v>0</v>
      </c>
      <c r="M34" s="44">
        <f>'SA2'!Y36</f>
        <v>5</v>
      </c>
      <c r="N34" s="11">
        <f>ROUND((B34*Stammdaten!$G$11+D34*Stammdaten!$G$12+F34*Stammdaten!$G$13+H34*Stammdaten!$G$14+J34*Stammdaten!$G$15+L34*Stammdaten!$G$16)/Stammdaten!$G$19,1)</f>
        <v>0</v>
      </c>
      <c r="O34" s="16">
        <f>ROUND((C34*Stammdaten!$G$11+E34*Stammdaten!$G$12+G34*Stammdaten!$G$13+I34*Stammdaten!$G$14+K34*Stammdaten!$G$15+M34*Stammdaten!$G$16)/Stammdaten!$G$19,1)</f>
        <v>5</v>
      </c>
      <c r="P34" s="82"/>
      <c r="Q34" s="105">
        <f>WH!AC35</f>
        <v>0</v>
      </c>
      <c r="R34" s="106">
        <f>IF(Q34&gt;=Stammdaten!$G$3,1,IF(Q34&gt;=Stammdaten!$G$4,2,IF(Q34&gt;=Stammdaten!$G$5,3,IF(Q34&gt;=Stammdaten!$G$6,4,5))))</f>
        <v>5</v>
      </c>
      <c r="S34" s="177">
        <f>HÜ!EC37</f>
        <v>0</v>
      </c>
      <c r="T34" s="178">
        <f>IF(S34&gt;=Stammdaten!$G$3,1,IF(S34&gt;=Stammdaten!$G$4,2,IF(S34&gt;=Stammdaten!$G$5,3,IF(S34&gt;=Stammdaten!$G$6,4,5))))</f>
        <v>5</v>
      </c>
      <c r="U34" s="203">
        <f>Mündl.!AU35</f>
        <v>0</v>
      </c>
      <c r="V34" s="204">
        <f>IF(U34&gt;=Stammdaten!$G$3,1,IF(U34&gt;=Stammdaten!$G$4,2,IF(U34&gt;=Stammdaten!$G$5,3,IF(U34&gt;=Stammdaten!$G$6,4,5))))</f>
        <v>5</v>
      </c>
      <c r="W34" s="157">
        <f>RP!AC36</f>
        <v>0</v>
      </c>
      <c r="X34" s="158">
        <f>IF(W34&gt;=Stammdaten!$G$3,1,IF(W34&gt;=Stammdaten!$G$4,2,IF(W34&gt;=Stammdaten!$G$5,3,IF(W34&gt;=Stammdaten!$G$6,4,5))))</f>
        <v>5</v>
      </c>
      <c r="Y34" s="43">
        <f>'SA3'!X36</f>
        <v>0</v>
      </c>
      <c r="Z34" s="44">
        <f>'SA3'!Y36</f>
        <v>5</v>
      </c>
      <c r="AA34" s="43">
        <f>'SA4'!X36</f>
        <v>0</v>
      </c>
      <c r="AB34" s="44">
        <f>'SA4'!Y36</f>
        <v>5</v>
      </c>
      <c r="AC34" s="11">
        <f>ROUND((Q34*Stammdaten!$H$11+S34*Stammdaten!$H$12+U34*Stammdaten!$H$13+W34*Stammdaten!$H$14+Y34*Stammdaten!$H$17+AA34*Stammdaten!$H$18)/Stammdaten!$H$19,1)</f>
        <v>0</v>
      </c>
      <c r="AD34" s="16">
        <f>ROUND((R34*Stammdaten!$H$11+T34*Stammdaten!$H$12+V34*Stammdaten!$H$13+X34*Stammdaten!$H$14+Z34*Stammdaten!$H$17+AB34*Stammdaten!$H$18)/Stammdaten!$H$19,1)</f>
        <v>5</v>
      </c>
      <c r="AE34" s="86"/>
      <c r="AF34" s="20">
        <f>ROUND((N34*Stammdaten!$G$23+AC34*Stammdaten!$G$24)/Stammdaten!$G$25,1)</f>
        <v>0</v>
      </c>
      <c r="AG34" s="21">
        <f>ROUND((O34*Stammdaten!$G$23+AD34*Stammdaten!$G$24)/Stammdaten!$G$25,1)</f>
        <v>5</v>
      </c>
      <c r="AH34" s="84"/>
      <c r="AI34" s="5"/>
    </row>
    <row r="35" spans="1:35" s="6" customFormat="1" ht="15" customHeight="1" x14ac:dyDescent="0.25">
      <c r="A35" s="4" t="str">
        <f>Stammdaten!C37&amp;" "&amp;Stammdaten!D37</f>
        <v>32 Schülername 32</v>
      </c>
      <c r="B35" s="105">
        <f>WH!O36</f>
        <v>0</v>
      </c>
      <c r="C35" s="106">
        <f>IF(B35&gt;=Stammdaten!$G$3,1,IF(B35&gt;=Stammdaten!$G$4,2,IF(B35&gt;=Stammdaten!$G$5,3,IF(B35&gt;=Stammdaten!$G$6,4,5))))</f>
        <v>5</v>
      </c>
      <c r="D35" s="177">
        <f>HÜ!BO38</f>
        <v>0</v>
      </c>
      <c r="E35" s="178">
        <f>IF(D35&gt;=Stammdaten!$G$3,1,IF(D35&gt;=Stammdaten!$G$4,2,IF(D35&gt;=Stammdaten!$G$5,3,IF(D35&gt;=Stammdaten!$G$6,4,5))))</f>
        <v>5</v>
      </c>
      <c r="F35" s="203">
        <f>Mündl.!X36</f>
        <v>0</v>
      </c>
      <c r="G35" s="204">
        <f>IF(F35&gt;=Stammdaten!$G$3,1,IF(F35&gt;=Stammdaten!$G$4,2,IF(F35&gt;=Stammdaten!$G$5,3,IF(F35&gt;=Stammdaten!$G$6,4,5))))</f>
        <v>5</v>
      </c>
      <c r="H35" s="157">
        <f>RP!O37</f>
        <v>0</v>
      </c>
      <c r="I35" s="158">
        <f>IF(H35&gt;=Stammdaten!$G$3,1,IF(H35&gt;=Stammdaten!$G$4,2,IF(H35&gt;=Stammdaten!$G$5,3,IF(H35&gt;=Stammdaten!$G$6,4,5))))</f>
        <v>5</v>
      </c>
      <c r="J35" s="43">
        <f>'SA1'!X37</f>
        <v>0</v>
      </c>
      <c r="K35" s="45">
        <f>'SA1'!Y37</f>
        <v>5</v>
      </c>
      <c r="L35" s="43">
        <f>'SA2'!X37</f>
        <v>0</v>
      </c>
      <c r="M35" s="44">
        <f>'SA2'!Y37</f>
        <v>5</v>
      </c>
      <c r="N35" s="11">
        <f>ROUND((B35*Stammdaten!$G$11+D35*Stammdaten!$G$12+F35*Stammdaten!$G$13+H35*Stammdaten!$G$14+J35*Stammdaten!$G$15+L35*Stammdaten!$G$16)/Stammdaten!$G$19,1)</f>
        <v>0</v>
      </c>
      <c r="O35" s="16">
        <f>ROUND((C35*Stammdaten!$G$11+E35*Stammdaten!$G$12+G35*Stammdaten!$G$13+I35*Stammdaten!$G$14+K35*Stammdaten!$G$15+M35*Stammdaten!$G$16)/Stammdaten!$G$19,1)</f>
        <v>5</v>
      </c>
      <c r="P35" s="82"/>
      <c r="Q35" s="105">
        <f>WH!AC36</f>
        <v>0</v>
      </c>
      <c r="R35" s="106">
        <f>IF(Q35&gt;=Stammdaten!$G$3,1,IF(Q35&gt;=Stammdaten!$G$4,2,IF(Q35&gt;=Stammdaten!$G$5,3,IF(Q35&gt;=Stammdaten!$G$6,4,5))))</f>
        <v>5</v>
      </c>
      <c r="S35" s="177">
        <f>HÜ!EC38</f>
        <v>0</v>
      </c>
      <c r="T35" s="178">
        <f>IF(S35&gt;=Stammdaten!$G$3,1,IF(S35&gt;=Stammdaten!$G$4,2,IF(S35&gt;=Stammdaten!$G$5,3,IF(S35&gt;=Stammdaten!$G$6,4,5))))</f>
        <v>5</v>
      </c>
      <c r="U35" s="203">
        <f>Mündl.!AU36</f>
        <v>0</v>
      </c>
      <c r="V35" s="204">
        <f>IF(U35&gt;=Stammdaten!$G$3,1,IF(U35&gt;=Stammdaten!$G$4,2,IF(U35&gt;=Stammdaten!$G$5,3,IF(U35&gt;=Stammdaten!$G$6,4,5))))</f>
        <v>5</v>
      </c>
      <c r="W35" s="157">
        <f>RP!AC37</f>
        <v>0</v>
      </c>
      <c r="X35" s="158">
        <f>IF(W35&gt;=Stammdaten!$G$3,1,IF(W35&gt;=Stammdaten!$G$4,2,IF(W35&gt;=Stammdaten!$G$5,3,IF(W35&gt;=Stammdaten!$G$6,4,5))))</f>
        <v>5</v>
      </c>
      <c r="Y35" s="43">
        <f>'SA3'!X37</f>
        <v>0</v>
      </c>
      <c r="Z35" s="44">
        <f>'SA3'!Y37</f>
        <v>5</v>
      </c>
      <c r="AA35" s="43">
        <f>'SA4'!X37</f>
        <v>0</v>
      </c>
      <c r="AB35" s="44">
        <f>'SA4'!Y37</f>
        <v>5</v>
      </c>
      <c r="AC35" s="11">
        <f>ROUND((Q35*Stammdaten!$H$11+S35*Stammdaten!$H$12+U35*Stammdaten!$H$13+W35*Stammdaten!$H$14+Y35*Stammdaten!$H$17+AA35*Stammdaten!$H$18)/Stammdaten!$H$19,1)</f>
        <v>0</v>
      </c>
      <c r="AD35" s="16">
        <f>ROUND((R35*Stammdaten!$H$11+T35*Stammdaten!$H$12+V35*Stammdaten!$H$13+X35*Stammdaten!$H$14+Z35*Stammdaten!$H$17+AB35*Stammdaten!$H$18)/Stammdaten!$H$19,1)</f>
        <v>5</v>
      </c>
      <c r="AE35" s="86"/>
      <c r="AF35" s="20">
        <f>ROUND((N35*Stammdaten!$G$23+AC35*Stammdaten!$G$24)/Stammdaten!$G$25,1)</f>
        <v>0</v>
      </c>
      <c r="AG35" s="21">
        <f>ROUND((O35*Stammdaten!$G$23+AD35*Stammdaten!$G$24)/Stammdaten!$G$25,1)</f>
        <v>5</v>
      </c>
      <c r="AH35" s="84"/>
      <c r="AI35" s="5"/>
    </row>
    <row r="36" spans="1:35" s="6" customFormat="1" ht="15" customHeight="1" x14ac:dyDescent="0.25">
      <c r="A36" s="4" t="str">
        <f>Stammdaten!C38&amp;" "&amp;Stammdaten!D38</f>
        <v>33 Schülername 33</v>
      </c>
      <c r="B36" s="105">
        <f>WH!O37</f>
        <v>0</v>
      </c>
      <c r="C36" s="106">
        <f>IF(B36&gt;=Stammdaten!$G$3,1,IF(B36&gt;=Stammdaten!$G$4,2,IF(B36&gt;=Stammdaten!$G$5,3,IF(B36&gt;=Stammdaten!$G$6,4,5))))</f>
        <v>5</v>
      </c>
      <c r="D36" s="177">
        <f>HÜ!BO39</f>
        <v>0</v>
      </c>
      <c r="E36" s="178">
        <f>IF(D36&gt;=Stammdaten!$G$3,1,IF(D36&gt;=Stammdaten!$G$4,2,IF(D36&gt;=Stammdaten!$G$5,3,IF(D36&gt;=Stammdaten!$G$6,4,5))))</f>
        <v>5</v>
      </c>
      <c r="F36" s="203">
        <f>Mündl.!X37</f>
        <v>0</v>
      </c>
      <c r="G36" s="204">
        <f>IF(F36&gt;=Stammdaten!$G$3,1,IF(F36&gt;=Stammdaten!$G$4,2,IF(F36&gt;=Stammdaten!$G$5,3,IF(F36&gt;=Stammdaten!$G$6,4,5))))</f>
        <v>5</v>
      </c>
      <c r="H36" s="157">
        <f>RP!O38</f>
        <v>0</v>
      </c>
      <c r="I36" s="158">
        <f>IF(H36&gt;=Stammdaten!$G$3,1,IF(H36&gt;=Stammdaten!$G$4,2,IF(H36&gt;=Stammdaten!$G$5,3,IF(H36&gt;=Stammdaten!$G$6,4,5))))</f>
        <v>5</v>
      </c>
      <c r="J36" s="43">
        <f>'SA1'!X38</f>
        <v>0</v>
      </c>
      <c r="K36" s="45">
        <f>'SA1'!Y38</f>
        <v>5</v>
      </c>
      <c r="L36" s="43">
        <f>'SA2'!X38</f>
        <v>0</v>
      </c>
      <c r="M36" s="44">
        <f>'SA2'!Y38</f>
        <v>5</v>
      </c>
      <c r="N36" s="11">
        <f>ROUND((B36*Stammdaten!$G$11+D36*Stammdaten!$G$12+F36*Stammdaten!$G$13+H36*Stammdaten!$G$14+J36*Stammdaten!$G$15+L36*Stammdaten!$G$16)/Stammdaten!$G$19,1)</f>
        <v>0</v>
      </c>
      <c r="O36" s="16">
        <f>ROUND((C36*Stammdaten!$G$11+E36*Stammdaten!$G$12+G36*Stammdaten!$G$13+I36*Stammdaten!$G$14+K36*Stammdaten!$G$15+M36*Stammdaten!$G$16)/Stammdaten!$G$19,1)</f>
        <v>5</v>
      </c>
      <c r="P36" s="82"/>
      <c r="Q36" s="105">
        <f>WH!AC37</f>
        <v>0</v>
      </c>
      <c r="R36" s="106">
        <f>IF(Q36&gt;=Stammdaten!$G$3,1,IF(Q36&gt;=Stammdaten!$G$4,2,IF(Q36&gt;=Stammdaten!$G$5,3,IF(Q36&gt;=Stammdaten!$G$6,4,5))))</f>
        <v>5</v>
      </c>
      <c r="S36" s="177">
        <f>HÜ!EC39</f>
        <v>0</v>
      </c>
      <c r="T36" s="178">
        <f>IF(S36&gt;=Stammdaten!$G$3,1,IF(S36&gt;=Stammdaten!$G$4,2,IF(S36&gt;=Stammdaten!$G$5,3,IF(S36&gt;=Stammdaten!$G$6,4,5))))</f>
        <v>5</v>
      </c>
      <c r="U36" s="203">
        <f>Mündl.!AU37</f>
        <v>0</v>
      </c>
      <c r="V36" s="204">
        <f>IF(U36&gt;=Stammdaten!$G$3,1,IF(U36&gt;=Stammdaten!$G$4,2,IF(U36&gt;=Stammdaten!$G$5,3,IF(U36&gt;=Stammdaten!$G$6,4,5))))</f>
        <v>5</v>
      </c>
      <c r="W36" s="157">
        <f>RP!AC38</f>
        <v>0</v>
      </c>
      <c r="X36" s="158">
        <f>IF(W36&gt;=Stammdaten!$G$3,1,IF(W36&gt;=Stammdaten!$G$4,2,IF(W36&gt;=Stammdaten!$G$5,3,IF(W36&gt;=Stammdaten!$G$6,4,5))))</f>
        <v>5</v>
      </c>
      <c r="Y36" s="43">
        <f>'SA3'!X38</f>
        <v>0</v>
      </c>
      <c r="Z36" s="44">
        <f>'SA3'!Y38</f>
        <v>5</v>
      </c>
      <c r="AA36" s="43">
        <f>'SA4'!X38</f>
        <v>0</v>
      </c>
      <c r="AB36" s="44">
        <f>'SA4'!Y38</f>
        <v>5</v>
      </c>
      <c r="AC36" s="11">
        <f>ROUND((Q36*Stammdaten!$H$11+S36*Stammdaten!$H$12+U36*Stammdaten!$H$13+W36*Stammdaten!$H$14+Y36*Stammdaten!$H$17+AA36*Stammdaten!$H$18)/Stammdaten!$H$19,1)</f>
        <v>0</v>
      </c>
      <c r="AD36" s="16">
        <f>ROUND((R36*Stammdaten!$H$11+T36*Stammdaten!$H$12+V36*Stammdaten!$H$13+X36*Stammdaten!$H$14+Z36*Stammdaten!$H$17+AB36*Stammdaten!$H$18)/Stammdaten!$H$19,1)</f>
        <v>5</v>
      </c>
      <c r="AE36" s="86"/>
      <c r="AF36" s="20">
        <f>ROUND((N36*Stammdaten!$G$23+AC36*Stammdaten!$G$24)/Stammdaten!$G$25,1)</f>
        <v>0</v>
      </c>
      <c r="AG36" s="21">
        <f>ROUND((O36*Stammdaten!$G$23+AD36*Stammdaten!$G$24)/Stammdaten!$G$25,1)</f>
        <v>5</v>
      </c>
      <c r="AH36" s="84"/>
      <c r="AI36" s="5"/>
    </row>
    <row r="37" spans="1:35" s="6" customFormat="1" ht="15" customHeight="1" x14ac:dyDescent="0.25">
      <c r="A37" s="4" t="str">
        <f>Stammdaten!C39&amp;" "&amp;Stammdaten!D39</f>
        <v>34 Schülername 34</v>
      </c>
      <c r="B37" s="105">
        <f>WH!O38</f>
        <v>0</v>
      </c>
      <c r="C37" s="106">
        <f>IF(B37&gt;=Stammdaten!$G$3,1,IF(B37&gt;=Stammdaten!$G$4,2,IF(B37&gt;=Stammdaten!$G$5,3,IF(B37&gt;=Stammdaten!$G$6,4,5))))</f>
        <v>5</v>
      </c>
      <c r="D37" s="177">
        <f>HÜ!BO40</f>
        <v>0</v>
      </c>
      <c r="E37" s="178">
        <f>IF(D37&gt;=Stammdaten!$G$3,1,IF(D37&gt;=Stammdaten!$G$4,2,IF(D37&gt;=Stammdaten!$G$5,3,IF(D37&gt;=Stammdaten!$G$6,4,5))))</f>
        <v>5</v>
      </c>
      <c r="F37" s="203">
        <f>Mündl.!X38</f>
        <v>0</v>
      </c>
      <c r="G37" s="204">
        <f>IF(F37&gt;=Stammdaten!$G$3,1,IF(F37&gt;=Stammdaten!$G$4,2,IF(F37&gt;=Stammdaten!$G$5,3,IF(F37&gt;=Stammdaten!$G$6,4,5))))</f>
        <v>5</v>
      </c>
      <c r="H37" s="157">
        <f>RP!O39</f>
        <v>0</v>
      </c>
      <c r="I37" s="158">
        <f>IF(H37&gt;=Stammdaten!$G$3,1,IF(H37&gt;=Stammdaten!$G$4,2,IF(H37&gt;=Stammdaten!$G$5,3,IF(H37&gt;=Stammdaten!$G$6,4,5))))</f>
        <v>5</v>
      </c>
      <c r="J37" s="43">
        <f>'SA1'!X39</f>
        <v>0</v>
      </c>
      <c r="K37" s="45">
        <f>'SA1'!Y39</f>
        <v>5</v>
      </c>
      <c r="L37" s="43">
        <f>'SA2'!X39</f>
        <v>0</v>
      </c>
      <c r="M37" s="44">
        <f>'SA2'!Y39</f>
        <v>5</v>
      </c>
      <c r="N37" s="11">
        <f>ROUND((B37*Stammdaten!$G$11+D37*Stammdaten!$G$12+F37*Stammdaten!$G$13+H37*Stammdaten!$G$14+J37*Stammdaten!$G$15+L37*Stammdaten!$G$16)/Stammdaten!$G$19,1)</f>
        <v>0</v>
      </c>
      <c r="O37" s="16">
        <f>ROUND((C37*Stammdaten!$G$11+E37*Stammdaten!$G$12+G37*Stammdaten!$G$13+I37*Stammdaten!$G$14+K37*Stammdaten!$G$15+M37*Stammdaten!$G$16)/Stammdaten!$G$19,1)</f>
        <v>5</v>
      </c>
      <c r="P37" s="82"/>
      <c r="Q37" s="105">
        <f>WH!AC38</f>
        <v>0</v>
      </c>
      <c r="R37" s="106">
        <f>IF(Q37&gt;=Stammdaten!$G$3,1,IF(Q37&gt;=Stammdaten!$G$4,2,IF(Q37&gt;=Stammdaten!$G$5,3,IF(Q37&gt;=Stammdaten!$G$6,4,5))))</f>
        <v>5</v>
      </c>
      <c r="S37" s="177">
        <f>HÜ!EC40</f>
        <v>0</v>
      </c>
      <c r="T37" s="178">
        <f>IF(S37&gt;=Stammdaten!$G$3,1,IF(S37&gt;=Stammdaten!$G$4,2,IF(S37&gt;=Stammdaten!$G$5,3,IF(S37&gt;=Stammdaten!$G$6,4,5))))</f>
        <v>5</v>
      </c>
      <c r="U37" s="203">
        <f>Mündl.!AU38</f>
        <v>0</v>
      </c>
      <c r="V37" s="204">
        <f>IF(U37&gt;=Stammdaten!$G$3,1,IF(U37&gt;=Stammdaten!$G$4,2,IF(U37&gt;=Stammdaten!$G$5,3,IF(U37&gt;=Stammdaten!$G$6,4,5))))</f>
        <v>5</v>
      </c>
      <c r="W37" s="157">
        <f>RP!AC39</f>
        <v>0</v>
      </c>
      <c r="X37" s="158">
        <f>IF(W37&gt;=Stammdaten!$G$3,1,IF(W37&gt;=Stammdaten!$G$4,2,IF(W37&gt;=Stammdaten!$G$5,3,IF(W37&gt;=Stammdaten!$G$6,4,5))))</f>
        <v>5</v>
      </c>
      <c r="Y37" s="43">
        <f>'SA3'!X39</f>
        <v>0</v>
      </c>
      <c r="Z37" s="44">
        <f>'SA3'!Y39</f>
        <v>5</v>
      </c>
      <c r="AA37" s="43">
        <f>'SA4'!X39</f>
        <v>0</v>
      </c>
      <c r="AB37" s="44">
        <f>'SA4'!Y39</f>
        <v>5</v>
      </c>
      <c r="AC37" s="11">
        <f>ROUND((Q37*Stammdaten!$H$11+S37*Stammdaten!$H$12+U37*Stammdaten!$H$13+W37*Stammdaten!$H$14+Y37*Stammdaten!$H$17+AA37*Stammdaten!$H$18)/Stammdaten!$H$19,1)</f>
        <v>0</v>
      </c>
      <c r="AD37" s="16">
        <f>ROUND((R37*Stammdaten!$H$11+T37*Stammdaten!$H$12+V37*Stammdaten!$H$13+X37*Stammdaten!$H$14+Z37*Stammdaten!$H$17+AB37*Stammdaten!$H$18)/Stammdaten!$H$19,1)</f>
        <v>5</v>
      </c>
      <c r="AE37" s="86"/>
      <c r="AF37" s="20">
        <f>ROUND((N37*Stammdaten!$G$23+AC37*Stammdaten!$G$24)/Stammdaten!$G$25,1)</f>
        <v>0</v>
      </c>
      <c r="AG37" s="21">
        <f>ROUND((O37*Stammdaten!$G$23+AD37*Stammdaten!$G$24)/Stammdaten!$G$25,1)</f>
        <v>5</v>
      </c>
      <c r="AH37" s="84"/>
      <c r="AI37" s="5"/>
    </row>
    <row r="38" spans="1:35" s="6" customFormat="1" ht="15" customHeight="1" x14ac:dyDescent="0.25">
      <c r="A38" s="4" t="str">
        <f>Stammdaten!C40&amp;" "&amp;Stammdaten!D40</f>
        <v>35 Schülername 35</v>
      </c>
      <c r="B38" s="105">
        <f>WH!O39</f>
        <v>0</v>
      </c>
      <c r="C38" s="106">
        <f>IF(B38&gt;=Stammdaten!$G$3,1,IF(B38&gt;=Stammdaten!$G$4,2,IF(B38&gt;=Stammdaten!$G$5,3,IF(B38&gt;=Stammdaten!$G$6,4,5))))</f>
        <v>5</v>
      </c>
      <c r="D38" s="177">
        <f>HÜ!BO41</f>
        <v>0</v>
      </c>
      <c r="E38" s="178">
        <f>IF(D38&gt;=Stammdaten!$G$3,1,IF(D38&gt;=Stammdaten!$G$4,2,IF(D38&gt;=Stammdaten!$G$5,3,IF(D38&gt;=Stammdaten!$G$6,4,5))))</f>
        <v>5</v>
      </c>
      <c r="F38" s="203">
        <f>Mündl.!X39</f>
        <v>0</v>
      </c>
      <c r="G38" s="204">
        <f>IF(F38&gt;=Stammdaten!$G$3,1,IF(F38&gt;=Stammdaten!$G$4,2,IF(F38&gt;=Stammdaten!$G$5,3,IF(F38&gt;=Stammdaten!$G$6,4,5))))</f>
        <v>5</v>
      </c>
      <c r="H38" s="157">
        <f>RP!O40</f>
        <v>0</v>
      </c>
      <c r="I38" s="158">
        <f>IF(H38&gt;=Stammdaten!$G$3,1,IF(H38&gt;=Stammdaten!$G$4,2,IF(H38&gt;=Stammdaten!$G$5,3,IF(H38&gt;=Stammdaten!$G$6,4,5))))</f>
        <v>5</v>
      </c>
      <c r="J38" s="43">
        <f>'SA1'!X40</f>
        <v>0</v>
      </c>
      <c r="K38" s="45">
        <f>'SA1'!Y40</f>
        <v>5</v>
      </c>
      <c r="L38" s="43">
        <f>'SA2'!X40</f>
        <v>0</v>
      </c>
      <c r="M38" s="44">
        <f>'SA2'!Y40</f>
        <v>5</v>
      </c>
      <c r="N38" s="11">
        <f>ROUND((B38*Stammdaten!$G$11+D38*Stammdaten!$G$12+F38*Stammdaten!$G$13+H38*Stammdaten!$G$14+J38*Stammdaten!$G$15+L38*Stammdaten!$G$16)/Stammdaten!$G$19,1)</f>
        <v>0</v>
      </c>
      <c r="O38" s="16">
        <f>ROUND((C38*Stammdaten!$G$11+E38*Stammdaten!$G$12+G38*Stammdaten!$G$13+I38*Stammdaten!$G$14+K38*Stammdaten!$G$15+M38*Stammdaten!$G$16)/Stammdaten!$G$19,1)</f>
        <v>5</v>
      </c>
      <c r="P38" s="82"/>
      <c r="Q38" s="105">
        <f>WH!AC39</f>
        <v>0</v>
      </c>
      <c r="R38" s="106">
        <f>IF(Q38&gt;=Stammdaten!$G$3,1,IF(Q38&gt;=Stammdaten!$G$4,2,IF(Q38&gt;=Stammdaten!$G$5,3,IF(Q38&gt;=Stammdaten!$G$6,4,5))))</f>
        <v>5</v>
      </c>
      <c r="S38" s="177">
        <f>HÜ!EC41</f>
        <v>0</v>
      </c>
      <c r="T38" s="178">
        <f>IF(S38&gt;=Stammdaten!$G$3,1,IF(S38&gt;=Stammdaten!$G$4,2,IF(S38&gt;=Stammdaten!$G$5,3,IF(S38&gt;=Stammdaten!$G$6,4,5))))</f>
        <v>5</v>
      </c>
      <c r="U38" s="203">
        <f>Mündl.!AU39</f>
        <v>0</v>
      </c>
      <c r="V38" s="204">
        <f>IF(U38&gt;=Stammdaten!$G$3,1,IF(U38&gt;=Stammdaten!$G$4,2,IF(U38&gt;=Stammdaten!$G$5,3,IF(U38&gt;=Stammdaten!$G$6,4,5))))</f>
        <v>5</v>
      </c>
      <c r="W38" s="157">
        <f>RP!AC40</f>
        <v>0</v>
      </c>
      <c r="X38" s="158">
        <f>IF(W38&gt;=Stammdaten!$G$3,1,IF(W38&gt;=Stammdaten!$G$4,2,IF(W38&gt;=Stammdaten!$G$5,3,IF(W38&gt;=Stammdaten!$G$6,4,5))))</f>
        <v>5</v>
      </c>
      <c r="Y38" s="43">
        <f>'SA3'!X40</f>
        <v>0</v>
      </c>
      <c r="Z38" s="44">
        <f>'SA3'!Y40</f>
        <v>5</v>
      </c>
      <c r="AA38" s="43">
        <f>'SA4'!X40</f>
        <v>0</v>
      </c>
      <c r="AB38" s="44">
        <f>'SA4'!Y40</f>
        <v>5</v>
      </c>
      <c r="AC38" s="11">
        <f>ROUND((Q38*Stammdaten!$H$11+S38*Stammdaten!$H$12+U38*Stammdaten!$H$13+W38*Stammdaten!$H$14+Y38*Stammdaten!$H$17+AA38*Stammdaten!$H$18)/Stammdaten!$H$19,1)</f>
        <v>0</v>
      </c>
      <c r="AD38" s="16">
        <f>ROUND((R38*Stammdaten!$H$11+T38*Stammdaten!$H$12+V38*Stammdaten!$H$13+X38*Stammdaten!$H$14+Z38*Stammdaten!$H$17+AB38*Stammdaten!$H$18)/Stammdaten!$H$19,1)</f>
        <v>5</v>
      </c>
      <c r="AE38" s="86"/>
      <c r="AF38" s="20">
        <f>ROUND((N38*Stammdaten!$G$23+AC38*Stammdaten!$G$24)/Stammdaten!$G$25,1)</f>
        <v>0</v>
      </c>
      <c r="AG38" s="21">
        <f>ROUND((O38*Stammdaten!$G$23+AD38*Stammdaten!$G$24)/Stammdaten!$G$25,1)</f>
        <v>5</v>
      </c>
      <c r="AH38" s="84"/>
      <c r="AI38" s="5"/>
    </row>
    <row r="39" spans="1:35" s="6" customFormat="1" ht="15" customHeight="1" x14ac:dyDescent="0.25">
      <c r="A39" s="4" t="str">
        <f>Stammdaten!C41&amp;" "&amp;Stammdaten!D41</f>
        <v>36 Schülername 36</v>
      </c>
      <c r="B39" s="105">
        <f>WH!O40</f>
        <v>0</v>
      </c>
      <c r="C39" s="106">
        <f>IF(B39&gt;=Stammdaten!$G$3,1,IF(B39&gt;=Stammdaten!$G$4,2,IF(B39&gt;=Stammdaten!$G$5,3,IF(B39&gt;=Stammdaten!$G$6,4,5))))</f>
        <v>5</v>
      </c>
      <c r="D39" s="177">
        <f>HÜ!BO42</f>
        <v>0</v>
      </c>
      <c r="E39" s="178">
        <f>IF(D39&gt;=Stammdaten!$G$3,1,IF(D39&gt;=Stammdaten!$G$4,2,IF(D39&gt;=Stammdaten!$G$5,3,IF(D39&gt;=Stammdaten!$G$6,4,5))))</f>
        <v>5</v>
      </c>
      <c r="F39" s="203">
        <f>Mündl.!X40</f>
        <v>0</v>
      </c>
      <c r="G39" s="204">
        <f>IF(F39&gt;=Stammdaten!$G$3,1,IF(F39&gt;=Stammdaten!$G$4,2,IF(F39&gt;=Stammdaten!$G$5,3,IF(F39&gt;=Stammdaten!$G$6,4,5))))</f>
        <v>5</v>
      </c>
      <c r="H39" s="157">
        <f>RP!O41</f>
        <v>0</v>
      </c>
      <c r="I39" s="158">
        <f>IF(H39&gt;=Stammdaten!$G$3,1,IF(H39&gt;=Stammdaten!$G$4,2,IF(H39&gt;=Stammdaten!$G$5,3,IF(H39&gt;=Stammdaten!$G$6,4,5))))</f>
        <v>5</v>
      </c>
      <c r="J39" s="43">
        <f>'SA1'!X41</f>
        <v>0</v>
      </c>
      <c r="K39" s="45">
        <f>'SA1'!Y41</f>
        <v>5</v>
      </c>
      <c r="L39" s="43">
        <f>'SA2'!X41</f>
        <v>0</v>
      </c>
      <c r="M39" s="44">
        <f>'SA2'!Y41</f>
        <v>5</v>
      </c>
      <c r="N39" s="11">
        <f>ROUND((B39*Stammdaten!$G$11+D39*Stammdaten!$G$12+F39*Stammdaten!$G$13+H39*Stammdaten!$G$14+J39*Stammdaten!$G$15+L39*Stammdaten!$G$16)/Stammdaten!$G$19,1)</f>
        <v>0</v>
      </c>
      <c r="O39" s="16">
        <f>ROUND((C39*Stammdaten!$G$11+E39*Stammdaten!$G$12+G39*Stammdaten!$G$13+I39*Stammdaten!$G$14+K39*Stammdaten!$G$15+M39*Stammdaten!$G$16)/Stammdaten!$G$19,1)</f>
        <v>5</v>
      </c>
      <c r="P39" s="82"/>
      <c r="Q39" s="105">
        <f>WH!AC40</f>
        <v>0</v>
      </c>
      <c r="R39" s="106">
        <f>IF(Q39&gt;=Stammdaten!$G$3,1,IF(Q39&gt;=Stammdaten!$G$4,2,IF(Q39&gt;=Stammdaten!$G$5,3,IF(Q39&gt;=Stammdaten!$G$6,4,5))))</f>
        <v>5</v>
      </c>
      <c r="S39" s="177">
        <f>HÜ!EC42</f>
        <v>0</v>
      </c>
      <c r="T39" s="178">
        <f>IF(S39&gt;=Stammdaten!$G$3,1,IF(S39&gt;=Stammdaten!$G$4,2,IF(S39&gt;=Stammdaten!$G$5,3,IF(S39&gt;=Stammdaten!$G$6,4,5))))</f>
        <v>5</v>
      </c>
      <c r="U39" s="203">
        <f>Mündl.!AU40</f>
        <v>0</v>
      </c>
      <c r="V39" s="204">
        <f>IF(U39&gt;=Stammdaten!$G$3,1,IF(U39&gt;=Stammdaten!$G$4,2,IF(U39&gt;=Stammdaten!$G$5,3,IF(U39&gt;=Stammdaten!$G$6,4,5))))</f>
        <v>5</v>
      </c>
      <c r="W39" s="157">
        <f>RP!AC41</f>
        <v>0</v>
      </c>
      <c r="X39" s="158">
        <f>IF(W39&gt;=Stammdaten!$G$3,1,IF(W39&gt;=Stammdaten!$G$4,2,IF(W39&gt;=Stammdaten!$G$5,3,IF(W39&gt;=Stammdaten!$G$6,4,5))))</f>
        <v>5</v>
      </c>
      <c r="Y39" s="43">
        <f>'SA3'!X41</f>
        <v>0</v>
      </c>
      <c r="Z39" s="44">
        <f>'SA3'!Y41</f>
        <v>5</v>
      </c>
      <c r="AA39" s="43">
        <f>'SA4'!X41</f>
        <v>0</v>
      </c>
      <c r="AB39" s="44">
        <f>'SA4'!Y41</f>
        <v>5</v>
      </c>
      <c r="AC39" s="11">
        <f>ROUND((Q39*Stammdaten!$H$11+S39*Stammdaten!$H$12+U39*Stammdaten!$H$13+W39*Stammdaten!$H$14+Y39*Stammdaten!$H$17+AA39*Stammdaten!$H$18)/Stammdaten!$H$19,1)</f>
        <v>0</v>
      </c>
      <c r="AD39" s="16">
        <f>ROUND((R39*Stammdaten!$H$11+T39*Stammdaten!$H$12+V39*Stammdaten!$H$13+X39*Stammdaten!$H$14+Z39*Stammdaten!$H$17+AB39*Stammdaten!$H$18)/Stammdaten!$H$19,1)</f>
        <v>5</v>
      </c>
      <c r="AE39" s="86"/>
      <c r="AF39" s="20">
        <f>ROUND((N39*Stammdaten!$G$23+AC39*Stammdaten!$G$24)/Stammdaten!$G$25,1)</f>
        <v>0</v>
      </c>
      <c r="AG39" s="21">
        <f>ROUND((O39*Stammdaten!$G$23+AD39*Stammdaten!$G$24)/Stammdaten!$G$25,1)</f>
        <v>5</v>
      </c>
      <c r="AH39" s="84"/>
      <c r="AI39" s="5"/>
    </row>
  </sheetData>
  <mergeCells count="18">
    <mergeCell ref="AF1:AH1"/>
    <mergeCell ref="AF2:AH2"/>
    <mergeCell ref="AC2:AE2"/>
    <mergeCell ref="N2:P2"/>
    <mergeCell ref="B1:P1"/>
    <mergeCell ref="Q1:AE1"/>
    <mergeCell ref="Q2:R2"/>
    <mergeCell ref="S2:T2"/>
    <mergeCell ref="U2:V2"/>
    <mergeCell ref="W2:X2"/>
    <mergeCell ref="Y2:Z2"/>
    <mergeCell ref="AA2:AB2"/>
    <mergeCell ref="B2:C2"/>
    <mergeCell ref="D2:E2"/>
    <mergeCell ref="F2:G2"/>
    <mergeCell ref="J2:K2"/>
    <mergeCell ref="L2:M2"/>
    <mergeCell ref="H2:I2"/>
  </mergeCells>
  <pageMargins left="0.7" right="0.7" top="0.78740157499999996" bottom="0.78740157499999996" header="0.3" footer="0.3"/>
  <pageSetup paperSize="9" orientation="portrait" r:id="rId1"/>
  <ignoredErrors>
    <ignoredError sqref="S4:S39 U4:U39 W4:W39 D9 D4:D8 D10:D39 F4:F39 H4:H3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442B0-0B46-4A7E-992F-F4C268A07E11}">
  <dimension ref="A1:Q48"/>
  <sheetViews>
    <sheetView showGridLines="0" zoomScaleNormal="100" workbookViewId="0">
      <pane xSplit="1" ySplit="2" topLeftCell="B3" activePane="bottomRight" state="frozen"/>
      <selection pane="topRight" activeCell="B1" sqref="B1"/>
      <selection pane="bottomLeft" activeCell="A4" sqref="A4"/>
      <selection pane="bottomRight"/>
    </sheetView>
  </sheetViews>
  <sheetFormatPr baseColWidth="10" defaultColWidth="5.7109375" defaultRowHeight="15" customHeight="1" outlineLevelRow="1" outlineLevelCol="1" x14ac:dyDescent="0.25"/>
  <cols>
    <col min="1" max="1" width="21.42578125" style="7" customWidth="1"/>
    <col min="2" max="2" width="8.5703125" style="12" customWidth="1" outlineLevel="1"/>
    <col min="3" max="7" width="8.5703125" style="14" customWidth="1" outlineLevel="1"/>
    <col min="8" max="8" width="8.5703125" style="12" customWidth="1"/>
    <col min="9" max="9" width="8.5703125" style="12" customWidth="1" outlineLevel="1"/>
    <col min="10" max="14" width="8.5703125" style="14" customWidth="1" outlineLevel="1"/>
    <col min="15" max="15" width="8.5703125" style="12" customWidth="1"/>
    <col min="16" max="16" width="8.5703125" style="22" customWidth="1"/>
    <col min="17" max="17" width="5.7109375" style="8"/>
    <col min="18" max="16384" width="5.7109375" style="9"/>
  </cols>
  <sheetData>
    <row r="1" spans="1:17" s="50" customFormat="1" ht="15" customHeight="1" x14ac:dyDescent="0.25">
      <c r="A1" s="48" t="str">
        <f>Stammdaten!C2&amp;" "&amp;Stammdaten!C4&amp;" "&amp;Stammdaten!C3</f>
        <v>6B Englisch 24/25</v>
      </c>
      <c r="B1" s="269" t="s">
        <v>49</v>
      </c>
      <c r="C1" s="255"/>
      <c r="D1" s="255"/>
      <c r="E1" s="255"/>
      <c r="F1" s="255"/>
      <c r="G1" s="255"/>
      <c r="H1" s="255"/>
      <c r="I1" s="270" t="s">
        <v>50</v>
      </c>
      <c r="J1" s="255"/>
      <c r="K1" s="255"/>
      <c r="L1" s="255"/>
      <c r="M1" s="255"/>
      <c r="N1" s="255"/>
      <c r="O1" s="255"/>
      <c r="P1" s="59" t="s">
        <v>162</v>
      </c>
      <c r="Q1" s="49"/>
    </row>
    <row r="2" spans="1:17" s="65" customFormat="1" ht="15" customHeight="1" thickBot="1" x14ac:dyDescent="0.3">
      <c r="A2" s="287" t="s">
        <v>171</v>
      </c>
      <c r="B2" s="52" t="s">
        <v>42</v>
      </c>
      <c r="C2" s="54" t="s">
        <v>44</v>
      </c>
      <c r="D2" s="54" t="s">
        <v>45</v>
      </c>
      <c r="E2" s="54" t="s">
        <v>48</v>
      </c>
      <c r="F2" s="87" t="s">
        <v>46</v>
      </c>
      <c r="G2" s="87" t="s">
        <v>47</v>
      </c>
      <c r="H2" s="52" t="s">
        <v>52</v>
      </c>
      <c r="I2" s="52" t="s">
        <v>42</v>
      </c>
      <c r="J2" s="54" t="s">
        <v>44</v>
      </c>
      <c r="K2" s="54" t="s">
        <v>45</v>
      </c>
      <c r="L2" s="54" t="s">
        <v>48</v>
      </c>
      <c r="M2" s="87" t="s">
        <v>59</v>
      </c>
      <c r="N2" s="288" t="s">
        <v>60</v>
      </c>
      <c r="O2" s="67" t="s">
        <v>53</v>
      </c>
      <c r="P2" s="52" t="s">
        <v>161</v>
      </c>
      <c r="Q2" s="289"/>
    </row>
    <row r="3" spans="1:17" ht="15" customHeight="1" x14ac:dyDescent="0.25">
      <c r="A3" s="7" t="s">
        <v>163</v>
      </c>
      <c r="B3" s="237">
        <f>COUNTIF(B11:B46,1)</f>
        <v>0</v>
      </c>
      <c r="C3" s="238">
        <f t="shared" ref="C3:P3" si="0">COUNTIF(C11:C46,1)</f>
        <v>0</v>
      </c>
      <c r="D3" s="239">
        <f t="shared" si="0"/>
        <v>0</v>
      </c>
      <c r="E3" s="240">
        <f t="shared" si="0"/>
        <v>0</v>
      </c>
      <c r="F3" s="241">
        <f t="shared" si="0"/>
        <v>0</v>
      </c>
      <c r="G3" s="241">
        <f t="shared" si="0"/>
        <v>0</v>
      </c>
      <c r="H3" s="242">
        <f t="shared" si="0"/>
        <v>0</v>
      </c>
      <c r="I3" s="237">
        <f t="shared" si="0"/>
        <v>0</v>
      </c>
      <c r="J3" s="238">
        <f t="shared" si="0"/>
        <v>0</v>
      </c>
      <c r="K3" s="239">
        <f t="shared" si="0"/>
        <v>0</v>
      </c>
      <c r="L3" s="240">
        <f t="shared" si="0"/>
        <v>0</v>
      </c>
      <c r="M3" s="241">
        <f t="shared" si="0"/>
        <v>0</v>
      </c>
      <c r="N3" s="241">
        <f t="shared" si="0"/>
        <v>0</v>
      </c>
      <c r="O3" s="242">
        <f t="shared" si="0"/>
        <v>0</v>
      </c>
      <c r="P3" s="243">
        <f t="shared" si="0"/>
        <v>0</v>
      </c>
    </row>
    <row r="4" spans="1:17" ht="15" customHeight="1" x14ac:dyDescent="0.25">
      <c r="A4" s="7" t="s">
        <v>164</v>
      </c>
      <c r="B4" s="226">
        <f>COUNTIF(B11:B46,2)</f>
        <v>0</v>
      </c>
      <c r="C4" s="227">
        <f t="shared" ref="C4:P4" si="1">COUNTIF(C11:C46,2)</f>
        <v>0</v>
      </c>
      <c r="D4" s="228">
        <f t="shared" si="1"/>
        <v>0</v>
      </c>
      <c r="E4" s="229">
        <f t="shared" si="1"/>
        <v>0</v>
      </c>
      <c r="F4" s="230">
        <f t="shared" si="1"/>
        <v>0</v>
      </c>
      <c r="G4" s="230">
        <f t="shared" si="1"/>
        <v>0</v>
      </c>
      <c r="H4" s="231">
        <f t="shared" si="1"/>
        <v>0</v>
      </c>
      <c r="I4" s="226">
        <f t="shared" si="1"/>
        <v>0</v>
      </c>
      <c r="J4" s="227">
        <f t="shared" si="1"/>
        <v>0</v>
      </c>
      <c r="K4" s="228">
        <f t="shared" si="1"/>
        <v>0</v>
      </c>
      <c r="L4" s="229">
        <f t="shared" si="1"/>
        <v>0</v>
      </c>
      <c r="M4" s="230">
        <f t="shared" si="1"/>
        <v>0</v>
      </c>
      <c r="N4" s="230">
        <f t="shared" si="1"/>
        <v>0</v>
      </c>
      <c r="O4" s="231">
        <f t="shared" si="1"/>
        <v>0</v>
      </c>
      <c r="P4" s="232">
        <f t="shared" si="1"/>
        <v>0</v>
      </c>
    </row>
    <row r="5" spans="1:17" ht="15" customHeight="1" x14ac:dyDescent="0.25">
      <c r="A5" s="7" t="s">
        <v>165</v>
      </c>
      <c r="B5" s="226">
        <f>COUNTIF(B11:B46,3)</f>
        <v>0</v>
      </c>
      <c r="C5" s="227">
        <f t="shared" ref="C5:P5" si="2">COUNTIF(C11:C46,3)</f>
        <v>0</v>
      </c>
      <c r="D5" s="228">
        <f t="shared" si="2"/>
        <v>0</v>
      </c>
      <c r="E5" s="229">
        <f t="shared" si="2"/>
        <v>0</v>
      </c>
      <c r="F5" s="230">
        <f t="shared" si="2"/>
        <v>0</v>
      </c>
      <c r="G5" s="230">
        <f t="shared" si="2"/>
        <v>0</v>
      </c>
      <c r="H5" s="231">
        <f t="shared" si="2"/>
        <v>0</v>
      </c>
      <c r="I5" s="226">
        <f t="shared" si="2"/>
        <v>0</v>
      </c>
      <c r="J5" s="227">
        <f t="shared" si="2"/>
        <v>0</v>
      </c>
      <c r="K5" s="228">
        <f t="shared" si="2"/>
        <v>0</v>
      </c>
      <c r="L5" s="229">
        <f t="shared" si="2"/>
        <v>0</v>
      </c>
      <c r="M5" s="230">
        <f t="shared" si="2"/>
        <v>0</v>
      </c>
      <c r="N5" s="230">
        <f t="shared" si="2"/>
        <v>0</v>
      </c>
      <c r="O5" s="231">
        <f t="shared" si="2"/>
        <v>0</v>
      </c>
      <c r="P5" s="232">
        <f t="shared" si="2"/>
        <v>0</v>
      </c>
    </row>
    <row r="6" spans="1:17" ht="15" customHeight="1" x14ac:dyDescent="0.25">
      <c r="A6" s="7" t="s">
        <v>166</v>
      </c>
      <c r="B6" s="226">
        <f>COUNTIF(B11:B46,4)</f>
        <v>0</v>
      </c>
      <c r="C6" s="227">
        <f t="shared" ref="C6:P6" si="3">COUNTIF(C11:C46,4)</f>
        <v>0</v>
      </c>
      <c r="D6" s="228">
        <f t="shared" si="3"/>
        <v>0</v>
      </c>
      <c r="E6" s="229">
        <f t="shared" si="3"/>
        <v>0</v>
      </c>
      <c r="F6" s="230">
        <f t="shared" si="3"/>
        <v>0</v>
      </c>
      <c r="G6" s="230">
        <f t="shared" si="3"/>
        <v>0</v>
      </c>
      <c r="H6" s="231">
        <f t="shared" si="3"/>
        <v>0</v>
      </c>
      <c r="I6" s="226">
        <f t="shared" si="3"/>
        <v>0</v>
      </c>
      <c r="J6" s="227">
        <f t="shared" si="3"/>
        <v>0</v>
      </c>
      <c r="K6" s="228">
        <f t="shared" si="3"/>
        <v>0</v>
      </c>
      <c r="L6" s="229">
        <f t="shared" si="3"/>
        <v>0</v>
      </c>
      <c r="M6" s="230">
        <f t="shared" si="3"/>
        <v>0</v>
      </c>
      <c r="N6" s="230">
        <f t="shared" si="3"/>
        <v>0</v>
      </c>
      <c r="O6" s="231">
        <f t="shared" si="3"/>
        <v>0</v>
      </c>
      <c r="P6" s="232">
        <f t="shared" si="3"/>
        <v>0</v>
      </c>
    </row>
    <row r="7" spans="1:17" ht="15" customHeight="1" thickBot="1" x14ac:dyDescent="0.3">
      <c r="A7" s="244" t="s">
        <v>167</v>
      </c>
      <c r="B7" s="245">
        <f>COUNTIF(B11:B46,5)</f>
        <v>0</v>
      </c>
      <c r="C7" s="246">
        <f t="shared" ref="C7:P7" si="4">COUNTIF(C11:C46,5)</f>
        <v>0</v>
      </c>
      <c r="D7" s="247">
        <f t="shared" si="4"/>
        <v>0</v>
      </c>
      <c r="E7" s="248">
        <f t="shared" si="4"/>
        <v>0</v>
      </c>
      <c r="F7" s="249">
        <f t="shared" si="4"/>
        <v>0</v>
      </c>
      <c r="G7" s="249">
        <f t="shared" si="4"/>
        <v>0</v>
      </c>
      <c r="H7" s="250">
        <f t="shared" si="4"/>
        <v>0</v>
      </c>
      <c r="I7" s="245">
        <f t="shared" si="4"/>
        <v>0</v>
      </c>
      <c r="J7" s="246">
        <f t="shared" si="4"/>
        <v>0</v>
      </c>
      <c r="K7" s="247">
        <f t="shared" si="4"/>
        <v>0</v>
      </c>
      <c r="L7" s="248">
        <f t="shared" si="4"/>
        <v>0</v>
      </c>
      <c r="M7" s="249">
        <f t="shared" si="4"/>
        <v>0</v>
      </c>
      <c r="N7" s="249">
        <f t="shared" si="4"/>
        <v>0</v>
      </c>
      <c r="O7" s="250">
        <f t="shared" si="4"/>
        <v>0</v>
      </c>
      <c r="P7" s="251">
        <f t="shared" si="4"/>
        <v>0</v>
      </c>
    </row>
    <row r="9" spans="1:17" ht="15" hidden="1" customHeight="1" outlineLevel="1" x14ac:dyDescent="0.25">
      <c r="A9" s="233" t="s">
        <v>169</v>
      </c>
      <c r="B9" s="234"/>
      <c r="C9" s="235"/>
      <c r="D9" s="235"/>
      <c r="E9" s="235"/>
      <c r="F9" s="235"/>
      <c r="G9" s="235"/>
      <c r="H9" s="234"/>
      <c r="I9" s="234"/>
      <c r="J9" s="235"/>
      <c r="K9" s="235"/>
      <c r="L9" s="235"/>
      <c r="M9" s="235"/>
      <c r="N9" s="235"/>
      <c r="O9" s="234"/>
      <c r="P9" s="236"/>
    </row>
    <row r="10" spans="1:17" ht="15" hidden="1" customHeight="1" outlineLevel="1" x14ac:dyDescent="0.25">
      <c r="A10" s="233" t="s">
        <v>168</v>
      </c>
      <c r="B10" s="234"/>
      <c r="C10" s="235"/>
      <c r="D10" s="235"/>
      <c r="E10" s="235"/>
      <c r="F10" s="235"/>
      <c r="G10" s="235"/>
      <c r="H10" s="234"/>
      <c r="I10" s="234"/>
      <c r="J10" s="235"/>
      <c r="K10" s="235"/>
      <c r="L10" s="235"/>
      <c r="M10" s="235"/>
      <c r="N10" s="235"/>
      <c r="O10" s="234"/>
      <c r="P10" s="236"/>
    </row>
    <row r="11" spans="1:17" ht="15" hidden="1" customHeight="1" outlineLevel="1" x14ac:dyDescent="0.25">
      <c r="A11" s="7" t="str">
        <f>Notenübersicht!A4</f>
        <v>1 Schülername 01</v>
      </c>
      <c r="B11" s="226" t="str">
        <f>IF(Notenübersicht!B4&gt;0,ROUND(Notenübersicht!C4,0),"-")</f>
        <v>-</v>
      </c>
      <c r="C11" s="227" t="str">
        <f>IF(Notenübersicht!D4&gt;0,ROUND(Notenübersicht!E4,0),"-")</f>
        <v>-</v>
      </c>
      <c r="D11" s="228" t="str">
        <f>IF(Notenübersicht!F4&gt;0,ROUND(Notenübersicht!G4,0),"-")</f>
        <v>-</v>
      </c>
      <c r="E11" s="229" t="str">
        <f>IF(Notenübersicht!H4&gt;0,ROUND(Notenübersicht!I4,0),"-")</f>
        <v>-</v>
      </c>
      <c r="F11" s="230" t="str">
        <f>IF(Notenübersicht!J4&gt;0,ROUND(Notenübersicht!K4,0),"-")</f>
        <v>-</v>
      </c>
      <c r="G11" s="230" t="str">
        <f>IF(Notenübersicht!L4&gt;0,ROUND(Notenübersicht!M4,0),"-")</f>
        <v>-</v>
      </c>
      <c r="H11" s="231" t="str">
        <f>IF(Notenübersicht!N4&gt;0,ROUND(Notenübersicht!O4,0),"-")</f>
        <v>-</v>
      </c>
      <c r="I11" s="226" t="str">
        <f>IF(Notenübersicht!Q4&gt;0,ROUND(Notenübersicht!R4,0),"-")</f>
        <v>-</v>
      </c>
      <c r="J11" s="227" t="str">
        <f>IF(Notenübersicht!S4&gt;0,ROUND(Notenübersicht!T4,0),"-")</f>
        <v>-</v>
      </c>
      <c r="K11" s="228" t="str">
        <f>IF(Notenübersicht!U4&gt;0,ROUND(Notenübersicht!V4,0),"-")</f>
        <v>-</v>
      </c>
      <c r="L11" s="229" t="str">
        <f>IF(Notenübersicht!W4&gt;0,ROUND(Notenübersicht!X4,0),"-")</f>
        <v>-</v>
      </c>
      <c r="M11" s="230" t="str">
        <f>IF(Notenübersicht!Y4&gt;0,ROUND(Notenübersicht!Z4,0),"-")</f>
        <v>-</v>
      </c>
      <c r="N11" s="230" t="str">
        <f>IF(Notenübersicht!AA4&gt;0,ROUND(Notenübersicht!AB4,0),"-")</f>
        <v>-</v>
      </c>
      <c r="O11" s="231" t="str">
        <f>IF(Notenübersicht!AC4&gt;0,ROUND(Notenübersicht!AD4,0),"-")</f>
        <v>-</v>
      </c>
      <c r="P11" s="232" t="str">
        <f>IF(Notenübersicht!AF4&gt;0,ROUND(Notenübersicht!AG4,0),"-")</f>
        <v>-</v>
      </c>
    </row>
    <row r="12" spans="1:17" ht="15" hidden="1" customHeight="1" outlineLevel="1" x14ac:dyDescent="0.25">
      <c r="A12" s="7" t="str">
        <f>Notenübersicht!A5</f>
        <v>2 Schülername 02</v>
      </c>
      <c r="B12" s="226" t="str">
        <f>IF(Notenübersicht!B5&gt;0,ROUND(Notenübersicht!C5,0),"-")</f>
        <v>-</v>
      </c>
      <c r="C12" s="227" t="str">
        <f>IF(Notenübersicht!D5&gt;0,ROUND(Notenübersicht!E5,0),"-")</f>
        <v>-</v>
      </c>
      <c r="D12" s="228" t="str">
        <f>IF(Notenübersicht!F5&gt;0,ROUND(Notenübersicht!G5,0),"-")</f>
        <v>-</v>
      </c>
      <c r="E12" s="229" t="str">
        <f>IF(Notenübersicht!H5&gt;0,ROUND(Notenübersicht!I5,0),"-")</f>
        <v>-</v>
      </c>
      <c r="F12" s="230" t="str">
        <f>IF(Notenübersicht!J5&gt;0,ROUND(Notenübersicht!K5,0),"-")</f>
        <v>-</v>
      </c>
      <c r="G12" s="230" t="str">
        <f>IF(Notenübersicht!L5&gt;0,ROUND(Notenübersicht!M5,0),"-")</f>
        <v>-</v>
      </c>
      <c r="H12" s="231" t="str">
        <f>IF(Notenübersicht!N5&gt;0,ROUND(Notenübersicht!O5,0),"-")</f>
        <v>-</v>
      </c>
      <c r="I12" s="226" t="str">
        <f>IF(Notenübersicht!Q5&gt;0,ROUND(Notenübersicht!R5,0),"-")</f>
        <v>-</v>
      </c>
      <c r="J12" s="227" t="str">
        <f>IF(Notenübersicht!S5&gt;0,ROUND(Notenübersicht!T5,0),"-")</f>
        <v>-</v>
      </c>
      <c r="K12" s="228" t="str">
        <f>IF(Notenübersicht!U5&gt;0,ROUND(Notenübersicht!V5,0),"-")</f>
        <v>-</v>
      </c>
      <c r="L12" s="229" t="str">
        <f>IF(Notenübersicht!W5&gt;0,ROUND(Notenübersicht!X5,0),"-")</f>
        <v>-</v>
      </c>
      <c r="M12" s="230" t="str">
        <f>IF(Notenübersicht!Y5&gt;0,ROUND(Notenübersicht!Z5,0),"-")</f>
        <v>-</v>
      </c>
      <c r="N12" s="230" t="str">
        <f>IF(Notenübersicht!AA5&gt;0,ROUND(Notenübersicht!AB5,0),"-")</f>
        <v>-</v>
      </c>
      <c r="O12" s="231" t="str">
        <f>IF(Notenübersicht!AC5&gt;0,ROUND(Notenübersicht!AD5,0),"-")</f>
        <v>-</v>
      </c>
      <c r="P12" s="232" t="str">
        <f>IF(Notenübersicht!AF5&gt;0,ROUND(Notenübersicht!AG5,0),"-")</f>
        <v>-</v>
      </c>
    </row>
    <row r="13" spans="1:17" ht="15" hidden="1" customHeight="1" outlineLevel="1" x14ac:dyDescent="0.25">
      <c r="A13" s="7" t="str">
        <f>Notenübersicht!A6</f>
        <v>3 Schülername 03</v>
      </c>
      <c r="B13" s="226" t="str">
        <f>IF(Notenübersicht!B6&gt;0,ROUND(Notenübersicht!C6,0),"-")</f>
        <v>-</v>
      </c>
      <c r="C13" s="227" t="str">
        <f>IF(Notenübersicht!D6&gt;0,ROUND(Notenübersicht!E6,0),"-")</f>
        <v>-</v>
      </c>
      <c r="D13" s="228" t="str">
        <f>IF(Notenübersicht!F6&gt;0,ROUND(Notenübersicht!G6,0),"-")</f>
        <v>-</v>
      </c>
      <c r="E13" s="229" t="str">
        <f>IF(Notenübersicht!H6&gt;0,ROUND(Notenübersicht!I6,0),"-")</f>
        <v>-</v>
      </c>
      <c r="F13" s="230" t="str">
        <f>IF(Notenübersicht!J6&gt;0,ROUND(Notenübersicht!K6,0),"-")</f>
        <v>-</v>
      </c>
      <c r="G13" s="230" t="str">
        <f>IF(Notenübersicht!L6&gt;0,ROUND(Notenübersicht!M6,0),"-")</f>
        <v>-</v>
      </c>
      <c r="H13" s="231" t="str">
        <f>IF(Notenübersicht!N6&gt;0,ROUND(Notenübersicht!O6,0),"-")</f>
        <v>-</v>
      </c>
      <c r="I13" s="226" t="str">
        <f>IF(Notenübersicht!Q6&gt;0,ROUND(Notenübersicht!R6,0),"-")</f>
        <v>-</v>
      </c>
      <c r="J13" s="227" t="str">
        <f>IF(Notenübersicht!S6&gt;0,ROUND(Notenübersicht!T6,0),"-")</f>
        <v>-</v>
      </c>
      <c r="K13" s="228" t="str">
        <f>IF(Notenübersicht!U6&gt;0,ROUND(Notenübersicht!V6,0),"-")</f>
        <v>-</v>
      </c>
      <c r="L13" s="229" t="str">
        <f>IF(Notenübersicht!W6&gt;0,ROUND(Notenübersicht!X6,0),"-")</f>
        <v>-</v>
      </c>
      <c r="M13" s="230" t="str">
        <f>IF(Notenübersicht!Y6&gt;0,ROUND(Notenübersicht!Z6,0),"-")</f>
        <v>-</v>
      </c>
      <c r="N13" s="230" t="str">
        <f>IF(Notenübersicht!AA6&gt;0,ROUND(Notenübersicht!AB6,0),"-")</f>
        <v>-</v>
      </c>
      <c r="O13" s="231" t="str">
        <f>IF(Notenübersicht!AC6&gt;0,ROUND(Notenübersicht!AD6,0),"-")</f>
        <v>-</v>
      </c>
      <c r="P13" s="232" t="str">
        <f>IF(Notenübersicht!AF6&gt;0,ROUND(Notenübersicht!AG6,0),"-")</f>
        <v>-</v>
      </c>
    </row>
    <row r="14" spans="1:17" ht="15" hidden="1" customHeight="1" outlineLevel="1" x14ac:dyDescent="0.25">
      <c r="A14" s="7" t="str">
        <f>Notenübersicht!A7</f>
        <v>4 Schülername 04</v>
      </c>
      <c r="B14" s="226" t="str">
        <f>IF(Notenübersicht!B7&gt;0,ROUND(Notenübersicht!C7,0),"-")</f>
        <v>-</v>
      </c>
      <c r="C14" s="227" t="str">
        <f>IF(Notenübersicht!D7&gt;0,ROUND(Notenübersicht!E7,0),"-")</f>
        <v>-</v>
      </c>
      <c r="D14" s="228" t="str">
        <f>IF(Notenübersicht!F7&gt;0,ROUND(Notenübersicht!G7,0),"-")</f>
        <v>-</v>
      </c>
      <c r="E14" s="229" t="str">
        <f>IF(Notenübersicht!H7&gt;0,ROUND(Notenübersicht!I7,0),"-")</f>
        <v>-</v>
      </c>
      <c r="F14" s="230" t="str">
        <f>IF(Notenübersicht!J7&gt;0,ROUND(Notenübersicht!K7,0),"-")</f>
        <v>-</v>
      </c>
      <c r="G14" s="230" t="str">
        <f>IF(Notenübersicht!L7&gt;0,ROUND(Notenübersicht!M7,0),"-")</f>
        <v>-</v>
      </c>
      <c r="H14" s="231" t="str">
        <f>IF(Notenübersicht!N7&gt;0,ROUND(Notenübersicht!O7,0),"-")</f>
        <v>-</v>
      </c>
      <c r="I14" s="226" t="str">
        <f>IF(Notenübersicht!Q7&gt;0,ROUND(Notenübersicht!R7,0),"-")</f>
        <v>-</v>
      </c>
      <c r="J14" s="227" t="str">
        <f>IF(Notenübersicht!S7&gt;0,ROUND(Notenübersicht!T7,0),"-")</f>
        <v>-</v>
      </c>
      <c r="K14" s="228" t="str">
        <f>IF(Notenübersicht!U7&gt;0,ROUND(Notenübersicht!V7,0),"-")</f>
        <v>-</v>
      </c>
      <c r="L14" s="229" t="str">
        <f>IF(Notenübersicht!W7&gt;0,ROUND(Notenübersicht!X7,0),"-")</f>
        <v>-</v>
      </c>
      <c r="M14" s="230" t="str">
        <f>IF(Notenübersicht!Y7&gt;0,ROUND(Notenübersicht!Z7,0),"-")</f>
        <v>-</v>
      </c>
      <c r="N14" s="230" t="str">
        <f>IF(Notenübersicht!AA7&gt;0,ROUND(Notenübersicht!AB7,0),"-")</f>
        <v>-</v>
      </c>
      <c r="O14" s="231" t="str">
        <f>IF(Notenübersicht!AC7&gt;0,ROUND(Notenübersicht!AD7,0),"-")</f>
        <v>-</v>
      </c>
      <c r="P14" s="232" t="str">
        <f>IF(Notenübersicht!AF7&gt;0,ROUND(Notenübersicht!AG7,0),"-")</f>
        <v>-</v>
      </c>
    </row>
    <row r="15" spans="1:17" ht="15" hidden="1" customHeight="1" outlineLevel="1" x14ac:dyDescent="0.25">
      <c r="A15" s="7" t="str">
        <f>Notenübersicht!A8</f>
        <v>5 Schülername 05</v>
      </c>
      <c r="B15" s="226" t="str">
        <f>IF(Notenübersicht!B8&gt;0,ROUND(Notenübersicht!C8,0),"-")</f>
        <v>-</v>
      </c>
      <c r="C15" s="227" t="str">
        <f>IF(Notenübersicht!D8&gt;0,ROUND(Notenübersicht!E8,0),"-")</f>
        <v>-</v>
      </c>
      <c r="D15" s="228" t="str">
        <f>IF(Notenübersicht!F8&gt;0,ROUND(Notenübersicht!G8,0),"-")</f>
        <v>-</v>
      </c>
      <c r="E15" s="229" t="str">
        <f>IF(Notenübersicht!H8&gt;0,ROUND(Notenübersicht!I8,0),"-")</f>
        <v>-</v>
      </c>
      <c r="F15" s="230" t="str">
        <f>IF(Notenübersicht!J8&gt;0,ROUND(Notenübersicht!K8,0),"-")</f>
        <v>-</v>
      </c>
      <c r="G15" s="230" t="str">
        <f>IF(Notenübersicht!L8&gt;0,ROUND(Notenübersicht!M8,0),"-")</f>
        <v>-</v>
      </c>
      <c r="H15" s="231" t="str">
        <f>IF(Notenübersicht!N8&gt;0,ROUND(Notenübersicht!O8,0),"-")</f>
        <v>-</v>
      </c>
      <c r="I15" s="226" t="str">
        <f>IF(Notenübersicht!Q8&gt;0,ROUND(Notenübersicht!R8,0),"-")</f>
        <v>-</v>
      </c>
      <c r="J15" s="227" t="str">
        <f>IF(Notenübersicht!S8&gt;0,ROUND(Notenübersicht!T8,0),"-")</f>
        <v>-</v>
      </c>
      <c r="K15" s="228" t="str">
        <f>IF(Notenübersicht!U8&gt;0,ROUND(Notenübersicht!V8,0),"-")</f>
        <v>-</v>
      </c>
      <c r="L15" s="229" t="str">
        <f>IF(Notenübersicht!W8&gt;0,ROUND(Notenübersicht!X8,0),"-")</f>
        <v>-</v>
      </c>
      <c r="M15" s="230" t="str">
        <f>IF(Notenübersicht!Y8&gt;0,ROUND(Notenübersicht!Z8,0),"-")</f>
        <v>-</v>
      </c>
      <c r="N15" s="230" t="str">
        <f>IF(Notenübersicht!AA8&gt;0,ROUND(Notenübersicht!AB8,0),"-")</f>
        <v>-</v>
      </c>
      <c r="O15" s="231" t="str">
        <f>IF(Notenübersicht!AC8&gt;0,ROUND(Notenübersicht!AD8,0),"-")</f>
        <v>-</v>
      </c>
      <c r="P15" s="232" t="str">
        <f>IF(Notenübersicht!AF8&gt;0,ROUND(Notenübersicht!AG8,0),"-")</f>
        <v>-</v>
      </c>
    </row>
    <row r="16" spans="1:17" ht="15" hidden="1" customHeight="1" outlineLevel="1" x14ac:dyDescent="0.25">
      <c r="A16" s="7" t="str">
        <f>Notenübersicht!A9</f>
        <v>6 Schülername 06</v>
      </c>
      <c r="B16" s="226" t="str">
        <f>IF(Notenübersicht!B9&gt;0,ROUND(Notenübersicht!C9,0),"-")</f>
        <v>-</v>
      </c>
      <c r="C16" s="227" t="str">
        <f>IF(Notenübersicht!D9&gt;0,ROUND(Notenübersicht!E9,0),"-")</f>
        <v>-</v>
      </c>
      <c r="D16" s="228" t="str">
        <f>IF(Notenübersicht!F9&gt;0,ROUND(Notenübersicht!G9,0),"-")</f>
        <v>-</v>
      </c>
      <c r="E16" s="229" t="str">
        <f>IF(Notenübersicht!H9&gt;0,ROUND(Notenübersicht!I9,0),"-")</f>
        <v>-</v>
      </c>
      <c r="F16" s="230" t="str">
        <f>IF(Notenübersicht!J9&gt;0,ROUND(Notenübersicht!K9,0),"-")</f>
        <v>-</v>
      </c>
      <c r="G16" s="230" t="str">
        <f>IF(Notenübersicht!L9&gt;0,ROUND(Notenübersicht!M9,0),"-")</f>
        <v>-</v>
      </c>
      <c r="H16" s="231" t="str">
        <f>IF(Notenübersicht!N9&gt;0,ROUND(Notenübersicht!O9,0),"-")</f>
        <v>-</v>
      </c>
      <c r="I16" s="226" t="str">
        <f>IF(Notenübersicht!Q9&gt;0,ROUND(Notenübersicht!R9,0),"-")</f>
        <v>-</v>
      </c>
      <c r="J16" s="227" t="str">
        <f>IF(Notenübersicht!S9&gt;0,ROUND(Notenübersicht!T9,0),"-")</f>
        <v>-</v>
      </c>
      <c r="K16" s="228" t="str">
        <f>IF(Notenübersicht!U9&gt;0,ROUND(Notenübersicht!V9,0),"-")</f>
        <v>-</v>
      </c>
      <c r="L16" s="229" t="str">
        <f>IF(Notenübersicht!W9&gt;0,ROUND(Notenübersicht!X9,0),"-")</f>
        <v>-</v>
      </c>
      <c r="M16" s="230" t="str">
        <f>IF(Notenübersicht!Y9&gt;0,ROUND(Notenübersicht!Z9,0),"-")</f>
        <v>-</v>
      </c>
      <c r="N16" s="230" t="str">
        <f>IF(Notenübersicht!AA9&gt;0,ROUND(Notenübersicht!AB9,0),"-")</f>
        <v>-</v>
      </c>
      <c r="O16" s="231" t="str">
        <f>IF(Notenübersicht!AC9&gt;0,ROUND(Notenübersicht!AD9,0),"-")</f>
        <v>-</v>
      </c>
      <c r="P16" s="232" t="str">
        <f>IF(Notenübersicht!AF9&gt;0,ROUND(Notenübersicht!AG9,0),"-")</f>
        <v>-</v>
      </c>
    </row>
    <row r="17" spans="1:16" ht="15" hidden="1" customHeight="1" outlineLevel="1" x14ac:dyDescent="0.25">
      <c r="A17" s="7" t="str">
        <f>Notenübersicht!A10</f>
        <v>7 Schülername 07</v>
      </c>
      <c r="B17" s="226" t="str">
        <f>IF(Notenübersicht!B10&gt;0,ROUND(Notenübersicht!C10,0),"-")</f>
        <v>-</v>
      </c>
      <c r="C17" s="227" t="str">
        <f>IF(Notenübersicht!D10&gt;0,ROUND(Notenübersicht!E10,0),"-")</f>
        <v>-</v>
      </c>
      <c r="D17" s="228" t="str">
        <f>IF(Notenübersicht!F10&gt;0,ROUND(Notenübersicht!G10,0),"-")</f>
        <v>-</v>
      </c>
      <c r="E17" s="229" t="str">
        <f>IF(Notenübersicht!H10&gt;0,ROUND(Notenübersicht!I10,0),"-")</f>
        <v>-</v>
      </c>
      <c r="F17" s="230" t="str">
        <f>IF(Notenübersicht!J10&gt;0,ROUND(Notenübersicht!K10,0),"-")</f>
        <v>-</v>
      </c>
      <c r="G17" s="230" t="str">
        <f>IF(Notenübersicht!L10&gt;0,ROUND(Notenübersicht!M10,0),"-")</f>
        <v>-</v>
      </c>
      <c r="H17" s="231" t="str">
        <f>IF(Notenübersicht!N10&gt;0,ROUND(Notenübersicht!O10,0),"-")</f>
        <v>-</v>
      </c>
      <c r="I17" s="226" t="str">
        <f>IF(Notenübersicht!Q10&gt;0,ROUND(Notenübersicht!R10,0),"-")</f>
        <v>-</v>
      </c>
      <c r="J17" s="227" t="str">
        <f>IF(Notenübersicht!S10&gt;0,ROUND(Notenübersicht!T10,0),"-")</f>
        <v>-</v>
      </c>
      <c r="K17" s="228" t="str">
        <f>IF(Notenübersicht!U10&gt;0,ROUND(Notenübersicht!V10,0),"-")</f>
        <v>-</v>
      </c>
      <c r="L17" s="229" t="str">
        <f>IF(Notenübersicht!W10&gt;0,ROUND(Notenübersicht!X10,0),"-")</f>
        <v>-</v>
      </c>
      <c r="M17" s="230" t="str">
        <f>IF(Notenübersicht!Y10&gt;0,ROUND(Notenübersicht!Z10,0),"-")</f>
        <v>-</v>
      </c>
      <c r="N17" s="230" t="str">
        <f>IF(Notenübersicht!AA10&gt;0,ROUND(Notenübersicht!AB10,0),"-")</f>
        <v>-</v>
      </c>
      <c r="O17" s="231" t="str">
        <f>IF(Notenübersicht!AC10&gt;0,ROUND(Notenübersicht!AD10,0),"-")</f>
        <v>-</v>
      </c>
      <c r="P17" s="232" t="str">
        <f>IF(Notenübersicht!AF10&gt;0,ROUND(Notenübersicht!AG10,0),"-")</f>
        <v>-</v>
      </c>
    </row>
    <row r="18" spans="1:16" ht="15" hidden="1" customHeight="1" outlineLevel="1" x14ac:dyDescent="0.25">
      <c r="A18" s="7" t="str">
        <f>Notenübersicht!A11</f>
        <v>8 Schülername 08</v>
      </c>
      <c r="B18" s="226" t="str">
        <f>IF(Notenübersicht!B11&gt;0,ROUND(Notenübersicht!C11,0),"-")</f>
        <v>-</v>
      </c>
      <c r="C18" s="227" t="str">
        <f>IF(Notenübersicht!D11&gt;0,ROUND(Notenübersicht!E11,0),"-")</f>
        <v>-</v>
      </c>
      <c r="D18" s="228" t="str">
        <f>IF(Notenübersicht!F11&gt;0,ROUND(Notenübersicht!G11,0),"-")</f>
        <v>-</v>
      </c>
      <c r="E18" s="229" t="str">
        <f>IF(Notenübersicht!H11&gt;0,ROUND(Notenübersicht!I11,0),"-")</f>
        <v>-</v>
      </c>
      <c r="F18" s="230" t="str">
        <f>IF(Notenübersicht!J11&gt;0,ROUND(Notenübersicht!K11,0),"-")</f>
        <v>-</v>
      </c>
      <c r="G18" s="230" t="str">
        <f>IF(Notenübersicht!L11&gt;0,ROUND(Notenübersicht!M11,0),"-")</f>
        <v>-</v>
      </c>
      <c r="H18" s="231" t="str">
        <f>IF(Notenübersicht!N11&gt;0,ROUND(Notenübersicht!O11,0),"-")</f>
        <v>-</v>
      </c>
      <c r="I18" s="226" t="str">
        <f>IF(Notenübersicht!Q11&gt;0,ROUND(Notenübersicht!R11,0),"-")</f>
        <v>-</v>
      </c>
      <c r="J18" s="227" t="str">
        <f>IF(Notenübersicht!S11&gt;0,ROUND(Notenübersicht!T11,0),"-")</f>
        <v>-</v>
      </c>
      <c r="K18" s="228" t="str">
        <f>IF(Notenübersicht!U11&gt;0,ROUND(Notenübersicht!V11,0),"-")</f>
        <v>-</v>
      </c>
      <c r="L18" s="229" t="str">
        <f>IF(Notenübersicht!W11&gt;0,ROUND(Notenübersicht!X11,0),"-")</f>
        <v>-</v>
      </c>
      <c r="M18" s="230" t="str">
        <f>IF(Notenübersicht!Y11&gt;0,ROUND(Notenübersicht!Z11,0),"-")</f>
        <v>-</v>
      </c>
      <c r="N18" s="230" t="str">
        <f>IF(Notenübersicht!AA11&gt;0,ROUND(Notenübersicht!AB11,0),"-")</f>
        <v>-</v>
      </c>
      <c r="O18" s="231" t="str">
        <f>IF(Notenübersicht!AC11&gt;0,ROUND(Notenübersicht!AD11,0),"-")</f>
        <v>-</v>
      </c>
      <c r="P18" s="232" t="str">
        <f>IF(Notenübersicht!AF11&gt;0,ROUND(Notenübersicht!AG11,0),"-")</f>
        <v>-</v>
      </c>
    </row>
    <row r="19" spans="1:16" ht="15" hidden="1" customHeight="1" outlineLevel="1" x14ac:dyDescent="0.25">
      <c r="A19" s="7" t="str">
        <f>Notenübersicht!A12</f>
        <v>9 Schülername 09</v>
      </c>
      <c r="B19" s="226" t="str">
        <f>IF(Notenübersicht!B12&gt;0,ROUND(Notenübersicht!C12,0),"-")</f>
        <v>-</v>
      </c>
      <c r="C19" s="227" t="str">
        <f>IF(Notenübersicht!D12&gt;0,ROUND(Notenübersicht!E12,0),"-")</f>
        <v>-</v>
      </c>
      <c r="D19" s="228" t="str">
        <f>IF(Notenübersicht!F12&gt;0,ROUND(Notenübersicht!G12,0),"-")</f>
        <v>-</v>
      </c>
      <c r="E19" s="229" t="str">
        <f>IF(Notenübersicht!H12&gt;0,ROUND(Notenübersicht!I12,0),"-")</f>
        <v>-</v>
      </c>
      <c r="F19" s="230" t="str">
        <f>IF(Notenübersicht!J12&gt;0,ROUND(Notenübersicht!K12,0),"-")</f>
        <v>-</v>
      </c>
      <c r="G19" s="230" t="str">
        <f>IF(Notenübersicht!L12&gt;0,ROUND(Notenübersicht!M12,0),"-")</f>
        <v>-</v>
      </c>
      <c r="H19" s="231" t="str">
        <f>IF(Notenübersicht!N12&gt;0,ROUND(Notenübersicht!O12,0),"-")</f>
        <v>-</v>
      </c>
      <c r="I19" s="226" t="str">
        <f>IF(Notenübersicht!Q12&gt;0,ROUND(Notenübersicht!R12,0),"-")</f>
        <v>-</v>
      </c>
      <c r="J19" s="227" t="str">
        <f>IF(Notenübersicht!S12&gt;0,ROUND(Notenübersicht!T12,0),"-")</f>
        <v>-</v>
      </c>
      <c r="K19" s="228" t="str">
        <f>IF(Notenübersicht!U12&gt;0,ROUND(Notenübersicht!V12,0),"-")</f>
        <v>-</v>
      </c>
      <c r="L19" s="229" t="str">
        <f>IF(Notenübersicht!W12&gt;0,ROUND(Notenübersicht!X12,0),"-")</f>
        <v>-</v>
      </c>
      <c r="M19" s="230" t="str">
        <f>IF(Notenübersicht!Y12&gt;0,ROUND(Notenübersicht!Z12,0),"-")</f>
        <v>-</v>
      </c>
      <c r="N19" s="230" t="str">
        <f>IF(Notenübersicht!AA12&gt;0,ROUND(Notenübersicht!AB12,0),"-")</f>
        <v>-</v>
      </c>
      <c r="O19" s="231" t="str">
        <f>IF(Notenübersicht!AC12&gt;0,ROUND(Notenübersicht!AD12,0),"-")</f>
        <v>-</v>
      </c>
      <c r="P19" s="232" t="str">
        <f>IF(Notenübersicht!AF12&gt;0,ROUND(Notenübersicht!AG12,0),"-")</f>
        <v>-</v>
      </c>
    </row>
    <row r="20" spans="1:16" ht="15" hidden="1" customHeight="1" outlineLevel="1" x14ac:dyDescent="0.25">
      <c r="A20" s="7" t="str">
        <f>Notenübersicht!A13</f>
        <v>10 Schülername 10</v>
      </c>
      <c r="B20" s="226" t="str">
        <f>IF(Notenübersicht!B13&gt;0,ROUND(Notenübersicht!C13,0),"-")</f>
        <v>-</v>
      </c>
      <c r="C20" s="227" t="str">
        <f>IF(Notenübersicht!D13&gt;0,ROUND(Notenübersicht!E13,0),"-")</f>
        <v>-</v>
      </c>
      <c r="D20" s="228" t="str">
        <f>IF(Notenübersicht!F13&gt;0,ROUND(Notenübersicht!G13,0),"-")</f>
        <v>-</v>
      </c>
      <c r="E20" s="229" t="str">
        <f>IF(Notenübersicht!H13&gt;0,ROUND(Notenübersicht!I13,0),"-")</f>
        <v>-</v>
      </c>
      <c r="F20" s="230" t="str">
        <f>IF(Notenübersicht!J13&gt;0,ROUND(Notenübersicht!K13,0),"-")</f>
        <v>-</v>
      </c>
      <c r="G20" s="230" t="str">
        <f>IF(Notenübersicht!L13&gt;0,ROUND(Notenübersicht!M13,0),"-")</f>
        <v>-</v>
      </c>
      <c r="H20" s="231" t="str">
        <f>IF(Notenübersicht!N13&gt;0,ROUND(Notenübersicht!O13,0),"-")</f>
        <v>-</v>
      </c>
      <c r="I20" s="226" t="str">
        <f>IF(Notenübersicht!Q13&gt;0,ROUND(Notenübersicht!R13,0),"-")</f>
        <v>-</v>
      </c>
      <c r="J20" s="227" t="str">
        <f>IF(Notenübersicht!S13&gt;0,ROUND(Notenübersicht!T13,0),"-")</f>
        <v>-</v>
      </c>
      <c r="K20" s="228" t="str">
        <f>IF(Notenübersicht!U13&gt;0,ROUND(Notenübersicht!V13,0),"-")</f>
        <v>-</v>
      </c>
      <c r="L20" s="229" t="str">
        <f>IF(Notenübersicht!W13&gt;0,ROUND(Notenübersicht!X13,0),"-")</f>
        <v>-</v>
      </c>
      <c r="M20" s="230" t="str">
        <f>IF(Notenübersicht!Y13&gt;0,ROUND(Notenübersicht!Z13,0),"-")</f>
        <v>-</v>
      </c>
      <c r="N20" s="230" t="str">
        <f>IF(Notenübersicht!AA13&gt;0,ROUND(Notenübersicht!AB13,0),"-")</f>
        <v>-</v>
      </c>
      <c r="O20" s="231" t="str">
        <f>IF(Notenübersicht!AC13&gt;0,ROUND(Notenübersicht!AD13,0),"-")</f>
        <v>-</v>
      </c>
      <c r="P20" s="232" t="str">
        <f>IF(Notenübersicht!AF13&gt;0,ROUND(Notenübersicht!AG13,0),"-")</f>
        <v>-</v>
      </c>
    </row>
    <row r="21" spans="1:16" ht="15" hidden="1" customHeight="1" outlineLevel="1" x14ac:dyDescent="0.25">
      <c r="A21" s="7" t="str">
        <f>Notenübersicht!A14</f>
        <v>11 Schülername 11</v>
      </c>
      <c r="B21" s="226" t="str">
        <f>IF(Notenübersicht!B14&gt;0,ROUND(Notenübersicht!C14,0),"-")</f>
        <v>-</v>
      </c>
      <c r="C21" s="227" t="str">
        <f>IF(Notenübersicht!D14&gt;0,ROUND(Notenübersicht!E14,0),"-")</f>
        <v>-</v>
      </c>
      <c r="D21" s="228" t="str">
        <f>IF(Notenübersicht!F14&gt;0,ROUND(Notenübersicht!G14,0),"-")</f>
        <v>-</v>
      </c>
      <c r="E21" s="229" t="str">
        <f>IF(Notenübersicht!H14&gt;0,ROUND(Notenübersicht!I14,0),"-")</f>
        <v>-</v>
      </c>
      <c r="F21" s="230" t="str">
        <f>IF(Notenübersicht!J14&gt;0,ROUND(Notenübersicht!K14,0),"-")</f>
        <v>-</v>
      </c>
      <c r="G21" s="230" t="str">
        <f>IF(Notenübersicht!L14&gt;0,ROUND(Notenübersicht!M14,0),"-")</f>
        <v>-</v>
      </c>
      <c r="H21" s="231" t="str">
        <f>IF(Notenübersicht!N14&gt;0,ROUND(Notenübersicht!O14,0),"-")</f>
        <v>-</v>
      </c>
      <c r="I21" s="226" t="str">
        <f>IF(Notenübersicht!Q14&gt;0,ROUND(Notenübersicht!R14,0),"-")</f>
        <v>-</v>
      </c>
      <c r="J21" s="227" t="str">
        <f>IF(Notenübersicht!S14&gt;0,ROUND(Notenübersicht!T14,0),"-")</f>
        <v>-</v>
      </c>
      <c r="K21" s="228" t="str">
        <f>IF(Notenübersicht!U14&gt;0,ROUND(Notenübersicht!V14,0),"-")</f>
        <v>-</v>
      </c>
      <c r="L21" s="229" t="str">
        <f>IF(Notenübersicht!W14&gt;0,ROUND(Notenübersicht!X14,0),"-")</f>
        <v>-</v>
      </c>
      <c r="M21" s="230" t="str">
        <f>IF(Notenübersicht!Y14&gt;0,ROUND(Notenübersicht!Z14,0),"-")</f>
        <v>-</v>
      </c>
      <c r="N21" s="230" t="str">
        <f>IF(Notenübersicht!AA14&gt;0,ROUND(Notenübersicht!AB14,0),"-")</f>
        <v>-</v>
      </c>
      <c r="O21" s="231" t="str">
        <f>IF(Notenübersicht!AC14&gt;0,ROUND(Notenübersicht!AD14,0),"-")</f>
        <v>-</v>
      </c>
      <c r="P21" s="232" t="str">
        <f>IF(Notenübersicht!AF14&gt;0,ROUND(Notenübersicht!AG14,0),"-")</f>
        <v>-</v>
      </c>
    </row>
    <row r="22" spans="1:16" ht="15" hidden="1" customHeight="1" outlineLevel="1" x14ac:dyDescent="0.25">
      <c r="A22" s="7" t="str">
        <f>Notenübersicht!A15</f>
        <v>12 Schülername 12</v>
      </c>
      <c r="B22" s="226" t="str">
        <f>IF(Notenübersicht!B15&gt;0,ROUND(Notenübersicht!C15,0),"-")</f>
        <v>-</v>
      </c>
      <c r="C22" s="227" t="str">
        <f>IF(Notenübersicht!D15&gt;0,ROUND(Notenübersicht!E15,0),"-")</f>
        <v>-</v>
      </c>
      <c r="D22" s="228" t="str">
        <f>IF(Notenübersicht!F15&gt;0,ROUND(Notenübersicht!G15,0),"-")</f>
        <v>-</v>
      </c>
      <c r="E22" s="229" t="str">
        <f>IF(Notenübersicht!H15&gt;0,ROUND(Notenübersicht!I15,0),"-")</f>
        <v>-</v>
      </c>
      <c r="F22" s="230" t="str">
        <f>IF(Notenübersicht!J15&gt;0,ROUND(Notenübersicht!K15,0),"-")</f>
        <v>-</v>
      </c>
      <c r="G22" s="230" t="str">
        <f>IF(Notenübersicht!L15&gt;0,ROUND(Notenübersicht!M15,0),"-")</f>
        <v>-</v>
      </c>
      <c r="H22" s="231" t="str">
        <f>IF(Notenübersicht!N15&gt;0,ROUND(Notenübersicht!O15,0),"-")</f>
        <v>-</v>
      </c>
      <c r="I22" s="226" t="str">
        <f>IF(Notenübersicht!Q15&gt;0,ROUND(Notenübersicht!R15,0),"-")</f>
        <v>-</v>
      </c>
      <c r="J22" s="227" t="str">
        <f>IF(Notenübersicht!S15&gt;0,ROUND(Notenübersicht!T15,0),"-")</f>
        <v>-</v>
      </c>
      <c r="K22" s="228" t="str">
        <f>IF(Notenübersicht!U15&gt;0,ROUND(Notenübersicht!V15,0),"-")</f>
        <v>-</v>
      </c>
      <c r="L22" s="229" t="str">
        <f>IF(Notenübersicht!W15&gt;0,ROUND(Notenübersicht!X15,0),"-")</f>
        <v>-</v>
      </c>
      <c r="M22" s="230" t="str">
        <f>IF(Notenübersicht!Y15&gt;0,ROUND(Notenübersicht!Z15,0),"-")</f>
        <v>-</v>
      </c>
      <c r="N22" s="230" t="str">
        <f>IF(Notenübersicht!AA15&gt;0,ROUND(Notenübersicht!AB15,0),"-")</f>
        <v>-</v>
      </c>
      <c r="O22" s="231" t="str">
        <f>IF(Notenübersicht!AC15&gt;0,ROUND(Notenübersicht!AD15,0),"-")</f>
        <v>-</v>
      </c>
      <c r="P22" s="232" t="str">
        <f>IF(Notenübersicht!AF15&gt;0,ROUND(Notenübersicht!AG15,0),"-")</f>
        <v>-</v>
      </c>
    </row>
    <row r="23" spans="1:16" ht="15" hidden="1" customHeight="1" outlineLevel="1" x14ac:dyDescent="0.25">
      <c r="A23" s="7" t="str">
        <f>Notenübersicht!A16</f>
        <v>13 Schülername 13</v>
      </c>
      <c r="B23" s="226" t="str">
        <f>IF(Notenübersicht!B16&gt;0,ROUND(Notenübersicht!C16,0),"-")</f>
        <v>-</v>
      </c>
      <c r="C23" s="227" t="str">
        <f>IF(Notenübersicht!D16&gt;0,ROUND(Notenübersicht!E16,0),"-")</f>
        <v>-</v>
      </c>
      <c r="D23" s="228" t="str">
        <f>IF(Notenübersicht!F16&gt;0,ROUND(Notenübersicht!G16,0),"-")</f>
        <v>-</v>
      </c>
      <c r="E23" s="229" t="str">
        <f>IF(Notenübersicht!H16&gt;0,ROUND(Notenübersicht!I16,0),"-")</f>
        <v>-</v>
      </c>
      <c r="F23" s="230" t="str">
        <f>IF(Notenübersicht!J16&gt;0,ROUND(Notenübersicht!K16,0),"-")</f>
        <v>-</v>
      </c>
      <c r="G23" s="230" t="str">
        <f>IF(Notenübersicht!L16&gt;0,ROUND(Notenübersicht!M16,0),"-")</f>
        <v>-</v>
      </c>
      <c r="H23" s="231" t="str">
        <f>IF(Notenübersicht!N16&gt;0,ROUND(Notenübersicht!O16,0),"-")</f>
        <v>-</v>
      </c>
      <c r="I23" s="226" t="str">
        <f>IF(Notenübersicht!Q16&gt;0,ROUND(Notenübersicht!R16,0),"-")</f>
        <v>-</v>
      </c>
      <c r="J23" s="227" t="str">
        <f>IF(Notenübersicht!S16&gt;0,ROUND(Notenübersicht!T16,0),"-")</f>
        <v>-</v>
      </c>
      <c r="K23" s="228" t="str">
        <f>IF(Notenübersicht!U16&gt;0,ROUND(Notenübersicht!V16,0),"-")</f>
        <v>-</v>
      </c>
      <c r="L23" s="229" t="str">
        <f>IF(Notenübersicht!W16&gt;0,ROUND(Notenübersicht!X16,0),"-")</f>
        <v>-</v>
      </c>
      <c r="M23" s="230" t="str">
        <f>IF(Notenübersicht!Y16&gt;0,ROUND(Notenübersicht!Z16,0),"-")</f>
        <v>-</v>
      </c>
      <c r="N23" s="230" t="str">
        <f>IF(Notenübersicht!AA16&gt;0,ROUND(Notenübersicht!AB16,0),"-")</f>
        <v>-</v>
      </c>
      <c r="O23" s="231" t="str">
        <f>IF(Notenübersicht!AC16&gt;0,ROUND(Notenübersicht!AD16,0),"-")</f>
        <v>-</v>
      </c>
      <c r="P23" s="232" t="str">
        <f>IF(Notenübersicht!AF16&gt;0,ROUND(Notenübersicht!AG16,0),"-")</f>
        <v>-</v>
      </c>
    </row>
    <row r="24" spans="1:16" ht="15" hidden="1" customHeight="1" outlineLevel="1" x14ac:dyDescent="0.25">
      <c r="A24" s="7" t="str">
        <f>Notenübersicht!A17</f>
        <v>14 Schülername 14</v>
      </c>
      <c r="B24" s="226" t="str">
        <f>IF(Notenübersicht!B17&gt;0,ROUND(Notenübersicht!C17,0),"-")</f>
        <v>-</v>
      </c>
      <c r="C24" s="227" t="str">
        <f>IF(Notenübersicht!D17&gt;0,ROUND(Notenübersicht!E17,0),"-")</f>
        <v>-</v>
      </c>
      <c r="D24" s="228" t="str">
        <f>IF(Notenübersicht!F17&gt;0,ROUND(Notenübersicht!G17,0),"-")</f>
        <v>-</v>
      </c>
      <c r="E24" s="229" t="str">
        <f>IF(Notenübersicht!H17&gt;0,ROUND(Notenübersicht!I17,0),"-")</f>
        <v>-</v>
      </c>
      <c r="F24" s="230" t="str">
        <f>IF(Notenübersicht!J17&gt;0,ROUND(Notenübersicht!K17,0),"-")</f>
        <v>-</v>
      </c>
      <c r="G24" s="230" t="str">
        <f>IF(Notenübersicht!L17&gt;0,ROUND(Notenübersicht!M17,0),"-")</f>
        <v>-</v>
      </c>
      <c r="H24" s="231" t="str">
        <f>IF(Notenübersicht!N17&gt;0,ROUND(Notenübersicht!O17,0),"-")</f>
        <v>-</v>
      </c>
      <c r="I24" s="226" t="str">
        <f>IF(Notenübersicht!Q17&gt;0,ROUND(Notenübersicht!R17,0),"-")</f>
        <v>-</v>
      </c>
      <c r="J24" s="227" t="str">
        <f>IF(Notenübersicht!S17&gt;0,ROUND(Notenübersicht!T17,0),"-")</f>
        <v>-</v>
      </c>
      <c r="K24" s="228" t="str">
        <f>IF(Notenübersicht!U17&gt;0,ROUND(Notenübersicht!V17,0),"-")</f>
        <v>-</v>
      </c>
      <c r="L24" s="229" t="str">
        <f>IF(Notenübersicht!W17&gt;0,ROUND(Notenübersicht!X17,0),"-")</f>
        <v>-</v>
      </c>
      <c r="M24" s="230" t="str">
        <f>IF(Notenübersicht!Y17&gt;0,ROUND(Notenübersicht!Z17,0),"-")</f>
        <v>-</v>
      </c>
      <c r="N24" s="230" t="str">
        <f>IF(Notenübersicht!AA17&gt;0,ROUND(Notenübersicht!AB17,0),"-")</f>
        <v>-</v>
      </c>
      <c r="O24" s="231" t="str">
        <f>IF(Notenübersicht!AC17&gt;0,ROUND(Notenübersicht!AD17,0),"-")</f>
        <v>-</v>
      </c>
      <c r="P24" s="232" t="str">
        <f>IF(Notenübersicht!AF17&gt;0,ROUND(Notenübersicht!AG17,0),"-")</f>
        <v>-</v>
      </c>
    </row>
    <row r="25" spans="1:16" ht="15" hidden="1" customHeight="1" outlineLevel="1" x14ac:dyDescent="0.25">
      <c r="A25" s="7" t="str">
        <f>Notenübersicht!A18</f>
        <v>15 Schülername 15</v>
      </c>
      <c r="B25" s="226" t="str">
        <f>IF(Notenübersicht!B18&gt;0,ROUND(Notenübersicht!C18,0),"-")</f>
        <v>-</v>
      </c>
      <c r="C25" s="227" t="str">
        <f>IF(Notenübersicht!D18&gt;0,ROUND(Notenübersicht!E18,0),"-")</f>
        <v>-</v>
      </c>
      <c r="D25" s="228" t="str">
        <f>IF(Notenübersicht!F18&gt;0,ROUND(Notenübersicht!G18,0),"-")</f>
        <v>-</v>
      </c>
      <c r="E25" s="229" t="str">
        <f>IF(Notenübersicht!H18&gt;0,ROUND(Notenübersicht!I18,0),"-")</f>
        <v>-</v>
      </c>
      <c r="F25" s="230" t="str">
        <f>IF(Notenübersicht!J18&gt;0,ROUND(Notenübersicht!K18,0),"-")</f>
        <v>-</v>
      </c>
      <c r="G25" s="230" t="str">
        <f>IF(Notenübersicht!L18&gt;0,ROUND(Notenübersicht!M18,0),"-")</f>
        <v>-</v>
      </c>
      <c r="H25" s="231" t="str">
        <f>IF(Notenübersicht!N18&gt;0,ROUND(Notenübersicht!O18,0),"-")</f>
        <v>-</v>
      </c>
      <c r="I25" s="226" t="str">
        <f>IF(Notenübersicht!Q18&gt;0,ROUND(Notenübersicht!R18,0),"-")</f>
        <v>-</v>
      </c>
      <c r="J25" s="227" t="str">
        <f>IF(Notenübersicht!S18&gt;0,ROUND(Notenübersicht!T18,0),"-")</f>
        <v>-</v>
      </c>
      <c r="K25" s="228" t="str">
        <f>IF(Notenübersicht!U18&gt;0,ROUND(Notenübersicht!V18,0),"-")</f>
        <v>-</v>
      </c>
      <c r="L25" s="229" t="str">
        <f>IF(Notenübersicht!W18&gt;0,ROUND(Notenübersicht!X18,0),"-")</f>
        <v>-</v>
      </c>
      <c r="M25" s="230" t="str">
        <f>IF(Notenübersicht!Y18&gt;0,ROUND(Notenübersicht!Z18,0),"-")</f>
        <v>-</v>
      </c>
      <c r="N25" s="230" t="str">
        <f>IF(Notenübersicht!AA18&gt;0,ROUND(Notenübersicht!AB18,0),"-")</f>
        <v>-</v>
      </c>
      <c r="O25" s="231" t="str">
        <f>IF(Notenübersicht!AC18&gt;0,ROUND(Notenübersicht!AD18,0),"-")</f>
        <v>-</v>
      </c>
      <c r="P25" s="232" t="str">
        <f>IF(Notenübersicht!AF18&gt;0,ROUND(Notenübersicht!AG18,0),"-")</f>
        <v>-</v>
      </c>
    </row>
    <row r="26" spans="1:16" ht="15" hidden="1" customHeight="1" outlineLevel="1" x14ac:dyDescent="0.25">
      <c r="A26" s="7" t="str">
        <f>Notenübersicht!A19</f>
        <v>16 Schülername 16</v>
      </c>
      <c r="B26" s="226" t="str">
        <f>IF(Notenübersicht!B19&gt;0,ROUND(Notenübersicht!C19,0),"-")</f>
        <v>-</v>
      </c>
      <c r="C26" s="227" t="str">
        <f>IF(Notenübersicht!D19&gt;0,ROUND(Notenübersicht!E19,0),"-")</f>
        <v>-</v>
      </c>
      <c r="D26" s="228" t="str">
        <f>IF(Notenübersicht!F19&gt;0,ROUND(Notenübersicht!G19,0),"-")</f>
        <v>-</v>
      </c>
      <c r="E26" s="229" t="str">
        <f>IF(Notenübersicht!H19&gt;0,ROUND(Notenübersicht!I19,0),"-")</f>
        <v>-</v>
      </c>
      <c r="F26" s="230" t="str">
        <f>IF(Notenübersicht!J19&gt;0,ROUND(Notenübersicht!K19,0),"-")</f>
        <v>-</v>
      </c>
      <c r="G26" s="230" t="str">
        <f>IF(Notenübersicht!L19&gt;0,ROUND(Notenübersicht!M19,0),"-")</f>
        <v>-</v>
      </c>
      <c r="H26" s="231" t="str">
        <f>IF(Notenübersicht!N19&gt;0,ROUND(Notenübersicht!O19,0),"-")</f>
        <v>-</v>
      </c>
      <c r="I26" s="226" t="str">
        <f>IF(Notenübersicht!Q19&gt;0,ROUND(Notenübersicht!R19,0),"-")</f>
        <v>-</v>
      </c>
      <c r="J26" s="227" t="str">
        <f>IF(Notenübersicht!S19&gt;0,ROUND(Notenübersicht!T19,0),"-")</f>
        <v>-</v>
      </c>
      <c r="K26" s="228" t="str">
        <f>IF(Notenübersicht!U19&gt;0,ROUND(Notenübersicht!V19,0),"-")</f>
        <v>-</v>
      </c>
      <c r="L26" s="229" t="str">
        <f>IF(Notenübersicht!W19&gt;0,ROUND(Notenübersicht!X19,0),"-")</f>
        <v>-</v>
      </c>
      <c r="M26" s="230" t="str">
        <f>IF(Notenübersicht!Y19&gt;0,ROUND(Notenübersicht!Z19,0),"-")</f>
        <v>-</v>
      </c>
      <c r="N26" s="230" t="str">
        <f>IF(Notenübersicht!AA19&gt;0,ROUND(Notenübersicht!AB19,0),"-")</f>
        <v>-</v>
      </c>
      <c r="O26" s="231" t="str">
        <f>IF(Notenübersicht!AC19&gt;0,ROUND(Notenübersicht!AD19,0),"-")</f>
        <v>-</v>
      </c>
      <c r="P26" s="232" t="str">
        <f>IF(Notenübersicht!AF19&gt;0,ROUND(Notenübersicht!AG19,0),"-")</f>
        <v>-</v>
      </c>
    </row>
    <row r="27" spans="1:16" ht="15" hidden="1" customHeight="1" outlineLevel="1" x14ac:dyDescent="0.25">
      <c r="A27" s="7" t="str">
        <f>Notenübersicht!A20</f>
        <v>17 Schülername 17</v>
      </c>
      <c r="B27" s="226" t="str">
        <f>IF(Notenübersicht!B20&gt;0,ROUND(Notenübersicht!C20,0),"-")</f>
        <v>-</v>
      </c>
      <c r="C27" s="227" t="str">
        <f>IF(Notenübersicht!D20&gt;0,ROUND(Notenübersicht!E20,0),"-")</f>
        <v>-</v>
      </c>
      <c r="D27" s="228" t="str">
        <f>IF(Notenübersicht!F20&gt;0,ROUND(Notenübersicht!G20,0),"-")</f>
        <v>-</v>
      </c>
      <c r="E27" s="229" t="str">
        <f>IF(Notenübersicht!H20&gt;0,ROUND(Notenübersicht!I20,0),"-")</f>
        <v>-</v>
      </c>
      <c r="F27" s="230" t="str">
        <f>IF(Notenübersicht!J20&gt;0,ROUND(Notenübersicht!K20,0),"-")</f>
        <v>-</v>
      </c>
      <c r="G27" s="230" t="str">
        <f>IF(Notenübersicht!L20&gt;0,ROUND(Notenübersicht!M20,0),"-")</f>
        <v>-</v>
      </c>
      <c r="H27" s="231" t="str">
        <f>IF(Notenübersicht!N20&gt;0,ROUND(Notenübersicht!O20,0),"-")</f>
        <v>-</v>
      </c>
      <c r="I27" s="226" t="str">
        <f>IF(Notenübersicht!Q20&gt;0,ROUND(Notenübersicht!R20,0),"-")</f>
        <v>-</v>
      </c>
      <c r="J27" s="227" t="str">
        <f>IF(Notenübersicht!S20&gt;0,ROUND(Notenübersicht!T20,0),"-")</f>
        <v>-</v>
      </c>
      <c r="K27" s="228" t="str">
        <f>IF(Notenübersicht!U20&gt;0,ROUND(Notenübersicht!V20,0),"-")</f>
        <v>-</v>
      </c>
      <c r="L27" s="229" t="str">
        <f>IF(Notenübersicht!W20&gt;0,ROUND(Notenübersicht!X20,0),"-")</f>
        <v>-</v>
      </c>
      <c r="M27" s="230" t="str">
        <f>IF(Notenübersicht!Y20&gt;0,ROUND(Notenübersicht!Z20,0),"-")</f>
        <v>-</v>
      </c>
      <c r="N27" s="230" t="str">
        <f>IF(Notenübersicht!AA20&gt;0,ROUND(Notenübersicht!AB20,0),"-")</f>
        <v>-</v>
      </c>
      <c r="O27" s="231" t="str">
        <f>IF(Notenübersicht!AC20&gt;0,ROUND(Notenübersicht!AD20,0),"-")</f>
        <v>-</v>
      </c>
      <c r="P27" s="232" t="str">
        <f>IF(Notenübersicht!AF20&gt;0,ROUND(Notenübersicht!AG20,0),"-")</f>
        <v>-</v>
      </c>
    </row>
    <row r="28" spans="1:16" ht="15" hidden="1" customHeight="1" outlineLevel="1" x14ac:dyDescent="0.25">
      <c r="A28" s="7" t="str">
        <f>Notenübersicht!A21</f>
        <v>18 Schülername 18</v>
      </c>
      <c r="B28" s="226" t="str">
        <f>IF(Notenübersicht!B21&gt;0,ROUND(Notenübersicht!C21,0),"-")</f>
        <v>-</v>
      </c>
      <c r="C28" s="227" t="str">
        <f>IF(Notenübersicht!D21&gt;0,ROUND(Notenübersicht!E21,0),"-")</f>
        <v>-</v>
      </c>
      <c r="D28" s="228" t="str">
        <f>IF(Notenübersicht!F21&gt;0,ROUND(Notenübersicht!G21,0),"-")</f>
        <v>-</v>
      </c>
      <c r="E28" s="229" t="str">
        <f>IF(Notenübersicht!H21&gt;0,ROUND(Notenübersicht!I21,0),"-")</f>
        <v>-</v>
      </c>
      <c r="F28" s="230" t="str">
        <f>IF(Notenübersicht!J21&gt;0,ROUND(Notenübersicht!K21,0),"-")</f>
        <v>-</v>
      </c>
      <c r="G28" s="230" t="str">
        <f>IF(Notenübersicht!L21&gt;0,ROUND(Notenübersicht!M21,0),"-")</f>
        <v>-</v>
      </c>
      <c r="H28" s="231" t="str">
        <f>IF(Notenübersicht!N21&gt;0,ROUND(Notenübersicht!O21,0),"-")</f>
        <v>-</v>
      </c>
      <c r="I28" s="226" t="str">
        <f>IF(Notenübersicht!Q21&gt;0,ROUND(Notenübersicht!R21,0),"-")</f>
        <v>-</v>
      </c>
      <c r="J28" s="227" t="str">
        <f>IF(Notenübersicht!S21&gt;0,ROUND(Notenübersicht!T21,0),"-")</f>
        <v>-</v>
      </c>
      <c r="K28" s="228" t="str">
        <f>IF(Notenübersicht!U21&gt;0,ROUND(Notenübersicht!V21,0),"-")</f>
        <v>-</v>
      </c>
      <c r="L28" s="229" t="str">
        <f>IF(Notenübersicht!W21&gt;0,ROUND(Notenübersicht!X21,0),"-")</f>
        <v>-</v>
      </c>
      <c r="M28" s="230" t="str">
        <f>IF(Notenübersicht!Y21&gt;0,ROUND(Notenübersicht!Z21,0),"-")</f>
        <v>-</v>
      </c>
      <c r="N28" s="230" t="str">
        <f>IF(Notenübersicht!AA21&gt;0,ROUND(Notenübersicht!AB21,0),"-")</f>
        <v>-</v>
      </c>
      <c r="O28" s="231" t="str">
        <f>IF(Notenübersicht!AC21&gt;0,ROUND(Notenübersicht!AD21,0),"-")</f>
        <v>-</v>
      </c>
      <c r="P28" s="232" t="str">
        <f>IF(Notenübersicht!AF21&gt;0,ROUND(Notenübersicht!AG21,0),"-")</f>
        <v>-</v>
      </c>
    </row>
    <row r="29" spans="1:16" ht="15" hidden="1" customHeight="1" outlineLevel="1" x14ac:dyDescent="0.25">
      <c r="A29" s="7" t="str">
        <f>Notenübersicht!A22</f>
        <v>19 Schülername 19</v>
      </c>
      <c r="B29" s="226" t="str">
        <f>IF(Notenübersicht!B22&gt;0,ROUND(Notenübersicht!C22,0),"-")</f>
        <v>-</v>
      </c>
      <c r="C29" s="227" t="str">
        <f>IF(Notenübersicht!D22&gt;0,ROUND(Notenübersicht!E22,0),"-")</f>
        <v>-</v>
      </c>
      <c r="D29" s="228" t="str">
        <f>IF(Notenübersicht!F22&gt;0,ROUND(Notenübersicht!G22,0),"-")</f>
        <v>-</v>
      </c>
      <c r="E29" s="229" t="str">
        <f>IF(Notenübersicht!H22&gt;0,ROUND(Notenübersicht!I22,0),"-")</f>
        <v>-</v>
      </c>
      <c r="F29" s="230" t="str">
        <f>IF(Notenübersicht!J22&gt;0,ROUND(Notenübersicht!K22,0),"-")</f>
        <v>-</v>
      </c>
      <c r="G29" s="230" t="str">
        <f>IF(Notenübersicht!L22&gt;0,ROUND(Notenübersicht!M22,0),"-")</f>
        <v>-</v>
      </c>
      <c r="H29" s="231" t="str">
        <f>IF(Notenübersicht!N22&gt;0,ROUND(Notenübersicht!O22,0),"-")</f>
        <v>-</v>
      </c>
      <c r="I29" s="226" t="str">
        <f>IF(Notenübersicht!Q22&gt;0,ROUND(Notenübersicht!R22,0),"-")</f>
        <v>-</v>
      </c>
      <c r="J29" s="227" t="str">
        <f>IF(Notenübersicht!S22&gt;0,ROUND(Notenübersicht!T22,0),"-")</f>
        <v>-</v>
      </c>
      <c r="K29" s="228" t="str">
        <f>IF(Notenübersicht!U22&gt;0,ROUND(Notenübersicht!V22,0),"-")</f>
        <v>-</v>
      </c>
      <c r="L29" s="229" t="str">
        <f>IF(Notenübersicht!W22&gt;0,ROUND(Notenübersicht!X22,0),"-")</f>
        <v>-</v>
      </c>
      <c r="M29" s="230" t="str">
        <f>IF(Notenübersicht!Y22&gt;0,ROUND(Notenübersicht!Z22,0),"-")</f>
        <v>-</v>
      </c>
      <c r="N29" s="230" t="str">
        <f>IF(Notenübersicht!AA22&gt;0,ROUND(Notenübersicht!AB22,0),"-")</f>
        <v>-</v>
      </c>
      <c r="O29" s="231" t="str">
        <f>IF(Notenübersicht!AC22&gt;0,ROUND(Notenübersicht!AD22,0),"-")</f>
        <v>-</v>
      </c>
      <c r="P29" s="232" t="str">
        <f>IF(Notenübersicht!AF22&gt;0,ROUND(Notenübersicht!AG22,0),"-")</f>
        <v>-</v>
      </c>
    </row>
    <row r="30" spans="1:16" ht="15" hidden="1" customHeight="1" outlineLevel="1" x14ac:dyDescent="0.25">
      <c r="A30" s="7" t="str">
        <f>Notenübersicht!A23</f>
        <v>20 Schülername 20</v>
      </c>
      <c r="B30" s="226" t="str">
        <f>IF(Notenübersicht!B23&gt;0,ROUND(Notenübersicht!C23,0),"-")</f>
        <v>-</v>
      </c>
      <c r="C30" s="227" t="str">
        <f>IF(Notenübersicht!D23&gt;0,ROUND(Notenübersicht!E23,0),"-")</f>
        <v>-</v>
      </c>
      <c r="D30" s="228" t="str">
        <f>IF(Notenübersicht!F23&gt;0,ROUND(Notenübersicht!G23,0),"-")</f>
        <v>-</v>
      </c>
      <c r="E30" s="229" t="str">
        <f>IF(Notenübersicht!H23&gt;0,ROUND(Notenübersicht!I23,0),"-")</f>
        <v>-</v>
      </c>
      <c r="F30" s="230" t="str">
        <f>IF(Notenübersicht!J23&gt;0,ROUND(Notenübersicht!K23,0),"-")</f>
        <v>-</v>
      </c>
      <c r="G30" s="230" t="str">
        <f>IF(Notenübersicht!L23&gt;0,ROUND(Notenübersicht!M23,0),"-")</f>
        <v>-</v>
      </c>
      <c r="H30" s="231" t="str">
        <f>IF(Notenübersicht!N23&gt;0,ROUND(Notenübersicht!O23,0),"-")</f>
        <v>-</v>
      </c>
      <c r="I30" s="226" t="str">
        <f>IF(Notenübersicht!Q23&gt;0,ROUND(Notenübersicht!R23,0),"-")</f>
        <v>-</v>
      </c>
      <c r="J30" s="227" t="str">
        <f>IF(Notenübersicht!S23&gt;0,ROUND(Notenübersicht!T23,0),"-")</f>
        <v>-</v>
      </c>
      <c r="K30" s="228" t="str">
        <f>IF(Notenübersicht!U23&gt;0,ROUND(Notenübersicht!V23,0),"-")</f>
        <v>-</v>
      </c>
      <c r="L30" s="229" t="str">
        <f>IF(Notenübersicht!W23&gt;0,ROUND(Notenübersicht!X23,0),"-")</f>
        <v>-</v>
      </c>
      <c r="M30" s="230" t="str">
        <f>IF(Notenübersicht!Y23&gt;0,ROUND(Notenübersicht!Z23,0),"-")</f>
        <v>-</v>
      </c>
      <c r="N30" s="230" t="str">
        <f>IF(Notenübersicht!AA23&gt;0,ROUND(Notenübersicht!AB23,0),"-")</f>
        <v>-</v>
      </c>
      <c r="O30" s="231" t="str">
        <f>IF(Notenübersicht!AC23&gt;0,ROUND(Notenübersicht!AD23,0),"-")</f>
        <v>-</v>
      </c>
      <c r="P30" s="232" t="str">
        <f>IF(Notenübersicht!AF23&gt;0,ROUND(Notenübersicht!AG23,0),"-")</f>
        <v>-</v>
      </c>
    </row>
    <row r="31" spans="1:16" ht="15" hidden="1" customHeight="1" outlineLevel="1" x14ac:dyDescent="0.25">
      <c r="A31" s="7" t="str">
        <f>Notenübersicht!A24</f>
        <v>21 Schülername 21</v>
      </c>
      <c r="B31" s="226" t="str">
        <f>IF(Notenübersicht!B24&gt;0,ROUND(Notenübersicht!C24,0),"-")</f>
        <v>-</v>
      </c>
      <c r="C31" s="227" t="str">
        <f>IF(Notenübersicht!D24&gt;0,ROUND(Notenübersicht!E24,0),"-")</f>
        <v>-</v>
      </c>
      <c r="D31" s="228" t="str">
        <f>IF(Notenübersicht!F24&gt;0,ROUND(Notenübersicht!G24,0),"-")</f>
        <v>-</v>
      </c>
      <c r="E31" s="229" t="str">
        <f>IF(Notenübersicht!H24&gt;0,ROUND(Notenübersicht!I24,0),"-")</f>
        <v>-</v>
      </c>
      <c r="F31" s="230" t="str">
        <f>IF(Notenübersicht!J24&gt;0,ROUND(Notenübersicht!K24,0),"-")</f>
        <v>-</v>
      </c>
      <c r="G31" s="230" t="str">
        <f>IF(Notenübersicht!L24&gt;0,ROUND(Notenübersicht!M24,0),"-")</f>
        <v>-</v>
      </c>
      <c r="H31" s="231" t="str">
        <f>IF(Notenübersicht!N24&gt;0,ROUND(Notenübersicht!O24,0),"-")</f>
        <v>-</v>
      </c>
      <c r="I31" s="226" t="str">
        <f>IF(Notenübersicht!Q24&gt;0,ROUND(Notenübersicht!R24,0),"-")</f>
        <v>-</v>
      </c>
      <c r="J31" s="227" t="str">
        <f>IF(Notenübersicht!S24&gt;0,ROUND(Notenübersicht!T24,0),"-")</f>
        <v>-</v>
      </c>
      <c r="K31" s="228" t="str">
        <f>IF(Notenübersicht!U24&gt;0,ROUND(Notenübersicht!V24,0),"-")</f>
        <v>-</v>
      </c>
      <c r="L31" s="229" t="str">
        <f>IF(Notenübersicht!W24&gt;0,ROUND(Notenübersicht!X24,0),"-")</f>
        <v>-</v>
      </c>
      <c r="M31" s="230" t="str">
        <f>IF(Notenübersicht!Y24&gt;0,ROUND(Notenübersicht!Z24,0),"-")</f>
        <v>-</v>
      </c>
      <c r="N31" s="230" t="str">
        <f>IF(Notenübersicht!AA24&gt;0,ROUND(Notenübersicht!AB24,0),"-")</f>
        <v>-</v>
      </c>
      <c r="O31" s="231" t="str">
        <f>IF(Notenübersicht!AC24&gt;0,ROUND(Notenübersicht!AD24,0),"-")</f>
        <v>-</v>
      </c>
      <c r="P31" s="232" t="str">
        <f>IF(Notenübersicht!AF24&gt;0,ROUND(Notenübersicht!AG24,0),"-")</f>
        <v>-</v>
      </c>
    </row>
    <row r="32" spans="1:16" ht="15" hidden="1" customHeight="1" outlineLevel="1" x14ac:dyDescent="0.25">
      <c r="A32" s="7" t="str">
        <f>Notenübersicht!A25</f>
        <v>22 Schülername 22</v>
      </c>
      <c r="B32" s="226" t="str">
        <f>IF(Notenübersicht!B25&gt;0,ROUND(Notenübersicht!C25,0),"-")</f>
        <v>-</v>
      </c>
      <c r="C32" s="227" t="str">
        <f>IF(Notenübersicht!D25&gt;0,ROUND(Notenübersicht!E25,0),"-")</f>
        <v>-</v>
      </c>
      <c r="D32" s="228" t="str">
        <f>IF(Notenübersicht!F25&gt;0,ROUND(Notenübersicht!G25,0),"-")</f>
        <v>-</v>
      </c>
      <c r="E32" s="229" t="str">
        <f>IF(Notenübersicht!H25&gt;0,ROUND(Notenübersicht!I25,0),"-")</f>
        <v>-</v>
      </c>
      <c r="F32" s="230" t="str">
        <f>IF(Notenübersicht!J25&gt;0,ROUND(Notenübersicht!K25,0),"-")</f>
        <v>-</v>
      </c>
      <c r="G32" s="230" t="str">
        <f>IF(Notenübersicht!L25&gt;0,ROUND(Notenübersicht!M25,0),"-")</f>
        <v>-</v>
      </c>
      <c r="H32" s="231" t="str">
        <f>IF(Notenübersicht!N25&gt;0,ROUND(Notenübersicht!O25,0),"-")</f>
        <v>-</v>
      </c>
      <c r="I32" s="226" t="str">
        <f>IF(Notenübersicht!Q25&gt;0,ROUND(Notenübersicht!R25,0),"-")</f>
        <v>-</v>
      </c>
      <c r="J32" s="227" t="str">
        <f>IF(Notenübersicht!S25&gt;0,ROUND(Notenübersicht!T25,0),"-")</f>
        <v>-</v>
      </c>
      <c r="K32" s="228" t="str">
        <f>IF(Notenübersicht!U25&gt;0,ROUND(Notenübersicht!V25,0),"-")</f>
        <v>-</v>
      </c>
      <c r="L32" s="229" t="str">
        <f>IF(Notenübersicht!W25&gt;0,ROUND(Notenübersicht!X25,0),"-")</f>
        <v>-</v>
      </c>
      <c r="M32" s="230" t="str">
        <f>IF(Notenübersicht!Y25&gt;0,ROUND(Notenübersicht!Z25,0),"-")</f>
        <v>-</v>
      </c>
      <c r="N32" s="230" t="str">
        <f>IF(Notenübersicht!AA25&gt;0,ROUND(Notenübersicht!AB25,0),"-")</f>
        <v>-</v>
      </c>
      <c r="O32" s="231" t="str">
        <f>IF(Notenübersicht!AC25&gt;0,ROUND(Notenübersicht!AD25,0),"-")</f>
        <v>-</v>
      </c>
      <c r="P32" s="232" t="str">
        <f>IF(Notenübersicht!AF25&gt;0,ROUND(Notenübersicht!AG25,0),"-")</f>
        <v>-</v>
      </c>
    </row>
    <row r="33" spans="1:16" ht="15" hidden="1" customHeight="1" outlineLevel="1" x14ac:dyDescent="0.25">
      <c r="A33" s="7" t="str">
        <f>Notenübersicht!A26</f>
        <v>23 Schülername 23</v>
      </c>
      <c r="B33" s="226" t="str">
        <f>IF(Notenübersicht!B26&gt;0,ROUND(Notenübersicht!C26,0),"-")</f>
        <v>-</v>
      </c>
      <c r="C33" s="227" t="str">
        <f>IF(Notenübersicht!D26&gt;0,ROUND(Notenübersicht!E26,0),"-")</f>
        <v>-</v>
      </c>
      <c r="D33" s="228" t="str">
        <f>IF(Notenübersicht!F26&gt;0,ROUND(Notenübersicht!G26,0),"-")</f>
        <v>-</v>
      </c>
      <c r="E33" s="229" t="str">
        <f>IF(Notenübersicht!H26&gt;0,ROUND(Notenübersicht!I26,0),"-")</f>
        <v>-</v>
      </c>
      <c r="F33" s="230" t="str">
        <f>IF(Notenübersicht!J26&gt;0,ROUND(Notenübersicht!K26,0),"-")</f>
        <v>-</v>
      </c>
      <c r="G33" s="230" t="str">
        <f>IF(Notenübersicht!L26&gt;0,ROUND(Notenübersicht!M26,0),"-")</f>
        <v>-</v>
      </c>
      <c r="H33" s="231" t="str">
        <f>IF(Notenübersicht!N26&gt;0,ROUND(Notenübersicht!O26,0),"-")</f>
        <v>-</v>
      </c>
      <c r="I33" s="226" t="str">
        <f>IF(Notenübersicht!Q26&gt;0,ROUND(Notenübersicht!R26,0),"-")</f>
        <v>-</v>
      </c>
      <c r="J33" s="227" t="str">
        <f>IF(Notenübersicht!S26&gt;0,ROUND(Notenübersicht!T26,0),"-")</f>
        <v>-</v>
      </c>
      <c r="K33" s="228" t="str">
        <f>IF(Notenübersicht!U26&gt;0,ROUND(Notenübersicht!V26,0),"-")</f>
        <v>-</v>
      </c>
      <c r="L33" s="229" t="str">
        <f>IF(Notenübersicht!W26&gt;0,ROUND(Notenübersicht!X26,0),"-")</f>
        <v>-</v>
      </c>
      <c r="M33" s="230" t="str">
        <f>IF(Notenübersicht!Y26&gt;0,ROUND(Notenübersicht!Z26,0),"-")</f>
        <v>-</v>
      </c>
      <c r="N33" s="230" t="str">
        <f>IF(Notenübersicht!AA26&gt;0,ROUND(Notenübersicht!AB26,0),"-")</f>
        <v>-</v>
      </c>
      <c r="O33" s="231" t="str">
        <f>IF(Notenübersicht!AC26&gt;0,ROUND(Notenübersicht!AD26,0),"-")</f>
        <v>-</v>
      </c>
      <c r="P33" s="232" t="str">
        <f>IF(Notenübersicht!AF26&gt;0,ROUND(Notenübersicht!AG26,0),"-")</f>
        <v>-</v>
      </c>
    </row>
    <row r="34" spans="1:16" ht="15" hidden="1" customHeight="1" outlineLevel="1" x14ac:dyDescent="0.25">
      <c r="A34" s="7" t="str">
        <f>Notenübersicht!A27</f>
        <v>24 Schülername 24</v>
      </c>
      <c r="B34" s="226" t="str">
        <f>IF(Notenübersicht!B27&gt;0,ROUND(Notenübersicht!C27,0),"-")</f>
        <v>-</v>
      </c>
      <c r="C34" s="227" t="str">
        <f>IF(Notenübersicht!D27&gt;0,ROUND(Notenübersicht!E27,0),"-")</f>
        <v>-</v>
      </c>
      <c r="D34" s="228" t="str">
        <f>IF(Notenübersicht!F27&gt;0,ROUND(Notenübersicht!G27,0),"-")</f>
        <v>-</v>
      </c>
      <c r="E34" s="229" t="str">
        <f>IF(Notenübersicht!H27&gt;0,ROUND(Notenübersicht!I27,0),"-")</f>
        <v>-</v>
      </c>
      <c r="F34" s="230" t="str">
        <f>IF(Notenübersicht!J27&gt;0,ROUND(Notenübersicht!K27,0),"-")</f>
        <v>-</v>
      </c>
      <c r="G34" s="230" t="str">
        <f>IF(Notenübersicht!L27&gt;0,ROUND(Notenübersicht!M27,0),"-")</f>
        <v>-</v>
      </c>
      <c r="H34" s="231" t="str">
        <f>IF(Notenübersicht!N27&gt;0,ROUND(Notenübersicht!O27,0),"-")</f>
        <v>-</v>
      </c>
      <c r="I34" s="226" t="str">
        <f>IF(Notenübersicht!Q27&gt;0,ROUND(Notenübersicht!R27,0),"-")</f>
        <v>-</v>
      </c>
      <c r="J34" s="227" t="str">
        <f>IF(Notenübersicht!S27&gt;0,ROUND(Notenübersicht!T27,0),"-")</f>
        <v>-</v>
      </c>
      <c r="K34" s="228" t="str">
        <f>IF(Notenübersicht!U27&gt;0,ROUND(Notenübersicht!V27,0),"-")</f>
        <v>-</v>
      </c>
      <c r="L34" s="229" t="str">
        <f>IF(Notenübersicht!W27&gt;0,ROUND(Notenübersicht!X27,0),"-")</f>
        <v>-</v>
      </c>
      <c r="M34" s="230" t="str">
        <f>IF(Notenübersicht!Y27&gt;0,ROUND(Notenübersicht!Z27,0),"-")</f>
        <v>-</v>
      </c>
      <c r="N34" s="230" t="str">
        <f>IF(Notenübersicht!AA27&gt;0,ROUND(Notenübersicht!AB27,0),"-")</f>
        <v>-</v>
      </c>
      <c r="O34" s="231" t="str">
        <f>IF(Notenübersicht!AC27&gt;0,ROUND(Notenübersicht!AD27,0),"-")</f>
        <v>-</v>
      </c>
      <c r="P34" s="232" t="str">
        <f>IF(Notenübersicht!AF27&gt;0,ROUND(Notenübersicht!AG27,0),"-")</f>
        <v>-</v>
      </c>
    </row>
    <row r="35" spans="1:16" ht="15" hidden="1" customHeight="1" outlineLevel="1" x14ac:dyDescent="0.25">
      <c r="A35" s="7" t="str">
        <f>Notenübersicht!A28</f>
        <v>25 Schülername 25</v>
      </c>
      <c r="B35" s="226" t="str">
        <f>IF(Notenübersicht!B28&gt;0,ROUND(Notenübersicht!C28,0),"-")</f>
        <v>-</v>
      </c>
      <c r="C35" s="227" t="str">
        <f>IF(Notenübersicht!D28&gt;0,ROUND(Notenübersicht!E28,0),"-")</f>
        <v>-</v>
      </c>
      <c r="D35" s="228" t="str">
        <f>IF(Notenübersicht!F28&gt;0,ROUND(Notenübersicht!G28,0),"-")</f>
        <v>-</v>
      </c>
      <c r="E35" s="229" t="str">
        <f>IF(Notenübersicht!H28&gt;0,ROUND(Notenübersicht!I28,0),"-")</f>
        <v>-</v>
      </c>
      <c r="F35" s="230" t="str">
        <f>IF(Notenübersicht!J28&gt;0,ROUND(Notenübersicht!K28,0),"-")</f>
        <v>-</v>
      </c>
      <c r="G35" s="230" t="str">
        <f>IF(Notenübersicht!L28&gt;0,ROUND(Notenübersicht!M28,0),"-")</f>
        <v>-</v>
      </c>
      <c r="H35" s="231" t="str">
        <f>IF(Notenübersicht!N28&gt;0,ROUND(Notenübersicht!O28,0),"-")</f>
        <v>-</v>
      </c>
      <c r="I35" s="226" t="str">
        <f>IF(Notenübersicht!Q28&gt;0,ROUND(Notenübersicht!R28,0),"-")</f>
        <v>-</v>
      </c>
      <c r="J35" s="227" t="str">
        <f>IF(Notenübersicht!S28&gt;0,ROUND(Notenübersicht!T28,0),"-")</f>
        <v>-</v>
      </c>
      <c r="K35" s="228" t="str">
        <f>IF(Notenübersicht!U28&gt;0,ROUND(Notenübersicht!V28,0),"-")</f>
        <v>-</v>
      </c>
      <c r="L35" s="229" t="str">
        <f>IF(Notenübersicht!W28&gt;0,ROUND(Notenübersicht!X28,0),"-")</f>
        <v>-</v>
      </c>
      <c r="M35" s="230" t="str">
        <f>IF(Notenübersicht!Y28&gt;0,ROUND(Notenübersicht!Z28,0),"-")</f>
        <v>-</v>
      </c>
      <c r="N35" s="230" t="str">
        <f>IF(Notenübersicht!AA28&gt;0,ROUND(Notenübersicht!AB28,0),"-")</f>
        <v>-</v>
      </c>
      <c r="O35" s="231" t="str">
        <f>IF(Notenübersicht!AC28&gt;0,ROUND(Notenübersicht!AD28,0),"-")</f>
        <v>-</v>
      </c>
      <c r="P35" s="232" t="str">
        <f>IF(Notenübersicht!AF28&gt;0,ROUND(Notenübersicht!AG28,0),"-")</f>
        <v>-</v>
      </c>
    </row>
    <row r="36" spans="1:16" ht="15" hidden="1" customHeight="1" outlineLevel="1" x14ac:dyDescent="0.25">
      <c r="A36" s="7" t="str">
        <f>Notenübersicht!A29</f>
        <v>26 Schülername 26</v>
      </c>
      <c r="B36" s="226" t="str">
        <f>IF(Notenübersicht!B29&gt;0,ROUND(Notenübersicht!C29,0),"-")</f>
        <v>-</v>
      </c>
      <c r="C36" s="227" t="str">
        <f>IF(Notenübersicht!D29&gt;0,ROUND(Notenübersicht!E29,0),"-")</f>
        <v>-</v>
      </c>
      <c r="D36" s="228" t="str">
        <f>IF(Notenübersicht!F29&gt;0,ROUND(Notenübersicht!G29,0),"-")</f>
        <v>-</v>
      </c>
      <c r="E36" s="229" t="str">
        <f>IF(Notenübersicht!H29&gt;0,ROUND(Notenübersicht!I29,0),"-")</f>
        <v>-</v>
      </c>
      <c r="F36" s="230" t="str">
        <f>IF(Notenübersicht!J29&gt;0,ROUND(Notenübersicht!K29,0),"-")</f>
        <v>-</v>
      </c>
      <c r="G36" s="230" t="str">
        <f>IF(Notenübersicht!L29&gt;0,ROUND(Notenübersicht!M29,0),"-")</f>
        <v>-</v>
      </c>
      <c r="H36" s="231" t="str">
        <f>IF(Notenübersicht!N29&gt;0,ROUND(Notenübersicht!O29,0),"-")</f>
        <v>-</v>
      </c>
      <c r="I36" s="226" t="str">
        <f>IF(Notenübersicht!Q29&gt;0,ROUND(Notenübersicht!R29,0),"-")</f>
        <v>-</v>
      </c>
      <c r="J36" s="227" t="str">
        <f>IF(Notenübersicht!S29&gt;0,ROUND(Notenübersicht!T29,0),"-")</f>
        <v>-</v>
      </c>
      <c r="K36" s="228" t="str">
        <f>IF(Notenübersicht!U29&gt;0,ROUND(Notenübersicht!V29,0),"-")</f>
        <v>-</v>
      </c>
      <c r="L36" s="229" t="str">
        <f>IF(Notenübersicht!W29&gt;0,ROUND(Notenübersicht!X29,0),"-")</f>
        <v>-</v>
      </c>
      <c r="M36" s="230" t="str">
        <f>IF(Notenübersicht!Y29&gt;0,ROUND(Notenübersicht!Z29,0),"-")</f>
        <v>-</v>
      </c>
      <c r="N36" s="230" t="str">
        <f>IF(Notenübersicht!AA29&gt;0,ROUND(Notenübersicht!AB29,0),"-")</f>
        <v>-</v>
      </c>
      <c r="O36" s="231" t="str">
        <f>IF(Notenübersicht!AC29&gt;0,ROUND(Notenübersicht!AD29,0),"-")</f>
        <v>-</v>
      </c>
      <c r="P36" s="232" t="str">
        <f>IF(Notenübersicht!AF29&gt;0,ROUND(Notenübersicht!AG29,0),"-")</f>
        <v>-</v>
      </c>
    </row>
    <row r="37" spans="1:16" ht="15" hidden="1" customHeight="1" outlineLevel="1" x14ac:dyDescent="0.25">
      <c r="A37" s="7" t="str">
        <f>Notenübersicht!A30</f>
        <v>27 Schülername 27</v>
      </c>
      <c r="B37" s="226" t="str">
        <f>IF(Notenübersicht!B30&gt;0,ROUND(Notenübersicht!C30,0),"-")</f>
        <v>-</v>
      </c>
      <c r="C37" s="227" t="str">
        <f>IF(Notenübersicht!D30&gt;0,ROUND(Notenübersicht!E30,0),"-")</f>
        <v>-</v>
      </c>
      <c r="D37" s="228" t="str">
        <f>IF(Notenübersicht!F30&gt;0,ROUND(Notenübersicht!G30,0),"-")</f>
        <v>-</v>
      </c>
      <c r="E37" s="229" t="str">
        <f>IF(Notenübersicht!H30&gt;0,ROUND(Notenübersicht!I30,0),"-")</f>
        <v>-</v>
      </c>
      <c r="F37" s="230" t="str">
        <f>IF(Notenübersicht!J30&gt;0,ROUND(Notenübersicht!K30,0),"-")</f>
        <v>-</v>
      </c>
      <c r="G37" s="230" t="str">
        <f>IF(Notenübersicht!L30&gt;0,ROUND(Notenübersicht!M30,0),"-")</f>
        <v>-</v>
      </c>
      <c r="H37" s="231" t="str">
        <f>IF(Notenübersicht!N30&gt;0,ROUND(Notenübersicht!O30,0),"-")</f>
        <v>-</v>
      </c>
      <c r="I37" s="226" t="str">
        <f>IF(Notenübersicht!Q30&gt;0,ROUND(Notenübersicht!R30,0),"-")</f>
        <v>-</v>
      </c>
      <c r="J37" s="227" t="str">
        <f>IF(Notenübersicht!S30&gt;0,ROUND(Notenübersicht!T30,0),"-")</f>
        <v>-</v>
      </c>
      <c r="K37" s="228" t="str">
        <f>IF(Notenübersicht!U30&gt;0,ROUND(Notenübersicht!V30,0),"-")</f>
        <v>-</v>
      </c>
      <c r="L37" s="229" t="str">
        <f>IF(Notenübersicht!W30&gt;0,ROUND(Notenübersicht!X30,0),"-")</f>
        <v>-</v>
      </c>
      <c r="M37" s="230" t="str">
        <f>IF(Notenübersicht!Y30&gt;0,ROUND(Notenübersicht!Z30,0),"-")</f>
        <v>-</v>
      </c>
      <c r="N37" s="230" t="str">
        <f>IF(Notenübersicht!AA30&gt;0,ROUND(Notenübersicht!AB30,0),"-")</f>
        <v>-</v>
      </c>
      <c r="O37" s="231" t="str">
        <f>IF(Notenübersicht!AC30&gt;0,ROUND(Notenübersicht!AD30,0),"-")</f>
        <v>-</v>
      </c>
      <c r="P37" s="232" t="str">
        <f>IF(Notenübersicht!AF30&gt;0,ROUND(Notenübersicht!AG30,0),"-")</f>
        <v>-</v>
      </c>
    </row>
    <row r="38" spans="1:16" ht="15" hidden="1" customHeight="1" outlineLevel="1" x14ac:dyDescent="0.25">
      <c r="A38" s="7" t="str">
        <f>Notenübersicht!A31</f>
        <v>28 Schülername 28</v>
      </c>
      <c r="B38" s="226" t="str">
        <f>IF(Notenübersicht!B31&gt;0,ROUND(Notenübersicht!C31,0),"-")</f>
        <v>-</v>
      </c>
      <c r="C38" s="227" t="str">
        <f>IF(Notenübersicht!D31&gt;0,ROUND(Notenübersicht!E31,0),"-")</f>
        <v>-</v>
      </c>
      <c r="D38" s="228" t="str">
        <f>IF(Notenübersicht!F31&gt;0,ROUND(Notenübersicht!G31,0),"-")</f>
        <v>-</v>
      </c>
      <c r="E38" s="229" t="str">
        <f>IF(Notenübersicht!H31&gt;0,ROUND(Notenübersicht!I31,0),"-")</f>
        <v>-</v>
      </c>
      <c r="F38" s="230" t="str">
        <f>IF(Notenübersicht!J31&gt;0,ROUND(Notenübersicht!K31,0),"-")</f>
        <v>-</v>
      </c>
      <c r="G38" s="230" t="str">
        <f>IF(Notenübersicht!L31&gt;0,ROUND(Notenübersicht!M31,0),"-")</f>
        <v>-</v>
      </c>
      <c r="H38" s="231" t="str">
        <f>IF(Notenübersicht!N31&gt;0,ROUND(Notenübersicht!O31,0),"-")</f>
        <v>-</v>
      </c>
      <c r="I38" s="226" t="str">
        <f>IF(Notenübersicht!Q31&gt;0,ROUND(Notenübersicht!R31,0),"-")</f>
        <v>-</v>
      </c>
      <c r="J38" s="227" t="str">
        <f>IF(Notenübersicht!S31&gt;0,ROUND(Notenübersicht!T31,0),"-")</f>
        <v>-</v>
      </c>
      <c r="K38" s="228" t="str">
        <f>IF(Notenübersicht!U31&gt;0,ROUND(Notenübersicht!V31,0),"-")</f>
        <v>-</v>
      </c>
      <c r="L38" s="229" t="str">
        <f>IF(Notenübersicht!W31&gt;0,ROUND(Notenübersicht!X31,0),"-")</f>
        <v>-</v>
      </c>
      <c r="M38" s="230" t="str">
        <f>IF(Notenübersicht!Y31&gt;0,ROUND(Notenübersicht!Z31,0),"-")</f>
        <v>-</v>
      </c>
      <c r="N38" s="230" t="str">
        <f>IF(Notenübersicht!AA31&gt;0,ROUND(Notenübersicht!AB31,0),"-")</f>
        <v>-</v>
      </c>
      <c r="O38" s="231" t="str">
        <f>IF(Notenübersicht!AC31&gt;0,ROUND(Notenübersicht!AD31,0),"-")</f>
        <v>-</v>
      </c>
      <c r="P38" s="232" t="str">
        <f>IF(Notenübersicht!AF31&gt;0,ROUND(Notenübersicht!AG31,0),"-")</f>
        <v>-</v>
      </c>
    </row>
    <row r="39" spans="1:16" ht="15" hidden="1" customHeight="1" outlineLevel="1" x14ac:dyDescent="0.25">
      <c r="A39" s="7" t="str">
        <f>Notenübersicht!A32</f>
        <v>29 Schülername 29</v>
      </c>
      <c r="B39" s="226" t="str">
        <f>IF(Notenübersicht!B32&gt;0,ROUND(Notenübersicht!C32,0),"-")</f>
        <v>-</v>
      </c>
      <c r="C39" s="227" t="str">
        <f>IF(Notenübersicht!D32&gt;0,ROUND(Notenübersicht!E32,0),"-")</f>
        <v>-</v>
      </c>
      <c r="D39" s="228" t="str">
        <f>IF(Notenübersicht!F32&gt;0,ROUND(Notenübersicht!G32,0),"-")</f>
        <v>-</v>
      </c>
      <c r="E39" s="229" t="str">
        <f>IF(Notenübersicht!H32&gt;0,ROUND(Notenübersicht!I32,0),"-")</f>
        <v>-</v>
      </c>
      <c r="F39" s="230" t="str">
        <f>IF(Notenübersicht!J32&gt;0,ROUND(Notenübersicht!K32,0),"-")</f>
        <v>-</v>
      </c>
      <c r="G39" s="230" t="str">
        <f>IF(Notenübersicht!L32&gt;0,ROUND(Notenübersicht!M32,0),"-")</f>
        <v>-</v>
      </c>
      <c r="H39" s="231" t="str">
        <f>IF(Notenübersicht!N32&gt;0,ROUND(Notenübersicht!O32,0),"-")</f>
        <v>-</v>
      </c>
      <c r="I39" s="226" t="str">
        <f>IF(Notenübersicht!Q32&gt;0,ROUND(Notenübersicht!R32,0),"-")</f>
        <v>-</v>
      </c>
      <c r="J39" s="227" t="str">
        <f>IF(Notenübersicht!S32&gt;0,ROUND(Notenübersicht!T32,0),"-")</f>
        <v>-</v>
      </c>
      <c r="K39" s="228" t="str">
        <f>IF(Notenübersicht!U32&gt;0,ROUND(Notenübersicht!V32,0),"-")</f>
        <v>-</v>
      </c>
      <c r="L39" s="229" t="str">
        <f>IF(Notenübersicht!W32&gt;0,ROUND(Notenübersicht!X32,0),"-")</f>
        <v>-</v>
      </c>
      <c r="M39" s="230" t="str">
        <f>IF(Notenübersicht!Y32&gt;0,ROUND(Notenübersicht!Z32,0),"-")</f>
        <v>-</v>
      </c>
      <c r="N39" s="230" t="str">
        <f>IF(Notenübersicht!AA32&gt;0,ROUND(Notenübersicht!AB32,0),"-")</f>
        <v>-</v>
      </c>
      <c r="O39" s="231" t="str">
        <f>IF(Notenübersicht!AC32&gt;0,ROUND(Notenübersicht!AD32,0),"-")</f>
        <v>-</v>
      </c>
      <c r="P39" s="232" t="str">
        <f>IF(Notenübersicht!AF32&gt;0,ROUND(Notenübersicht!AG32,0),"-")</f>
        <v>-</v>
      </c>
    </row>
    <row r="40" spans="1:16" ht="15" hidden="1" customHeight="1" outlineLevel="1" x14ac:dyDescent="0.25">
      <c r="A40" s="7" t="str">
        <f>Notenübersicht!A33</f>
        <v>30 Schülername 30</v>
      </c>
      <c r="B40" s="226" t="str">
        <f>IF(Notenübersicht!B33&gt;0,ROUND(Notenübersicht!C33,0),"-")</f>
        <v>-</v>
      </c>
      <c r="C40" s="227" t="str">
        <f>IF(Notenübersicht!D33&gt;0,ROUND(Notenübersicht!E33,0),"-")</f>
        <v>-</v>
      </c>
      <c r="D40" s="228" t="str">
        <f>IF(Notenübersicht!F33&gt;0,ROUND(Notenübersicht!G33,0),"-")</f>
        <v>-</v>
      </c>
      <c r="E40" s="229" t="str">
        <f>IF(Notenübersicht!H33&gt;0,ROUND(Notenübersicht!I33,0),"-")</f>
        <v>-</v>
      </c>
      <c r="F40" s="230" t="str">
        <f>IF(Notenübersicht!J33&gt;0,ROUND(Notenübersicht!K33,0),"-")</f>
        <v>-</v>
      </c>
      <c r="G40" s="230" t="str">
        <f>IF(Notenübersicht!L33&gt;0,ROUND(Notenübersicht!M33,0),"-")</f>
        <v>-</v>
      </c>
      <c r="H40" s="231" t="str">
        <f>IF(Notenübersicht!N33&gt;0,ROUND(Notenübersicht!O33,0),"-")</f>
        <v>-</v>
      </c>
      <c r="I40" s="226" t="str">
        <f>IF(Notenübersicht!Q33&gt;0,ROUND(Notenübersicht!R33,0),"-")</f>
        <v>-</v>
      </c>
      <c r="J40" s="227" t="str">
        <f>IF(Notenübersicht!S33&gt;0,ROUND(Notenübersicht!T33,0),"-")</f>
        <v>-</v>
      </c>
      <c r="K40" s="228" t="str">
        <f>IF(Notenübersicht!U33&gt;0,ROUND(Notenübersicht!V33,0),"-")</f>
        <v>-</v>
      </c>
      <c r="L40" s="229" t="str">
        <f>IF(Notenübersicht!W33&gt;0,ROUND(Notenübersicht!X33,0),"-")</f>
        <v>-</v>
      </c>
      <c r="M40" s="230" t="str">
        <f>IF(Notenübersicht!Y33&gt;0,ROUND(Notenübersicht!Z33,0),"-")</f>
        <v>-</v>
      </c>
      <c r="N40" s="230" t="str">
        <f>IF(Notenübersicht!AA33&gt;0,ROUND(Notenübersicht!AB33,0),"-")</f>
        <v>-</v>
      </c>
      <c r="O40" s="231" t="str">
        <f>IF(Notenübersicht!AC33&gt;0,ROUND(Notenübersicht!AD33,0),"-")</f>
        <v>-</v>
      </c>
      <c r="P40" s="232" t="str">
        <f>IF(Notenübersicht!AF33&gt;0,ROUND(Notenübersicht!AG33,0),"-")</f>
        <v>-</v>
      </c>
    </row>
    <row r="41" spans="1:16" ht="15" hidden="1" customHeight="1" outlineLevel="1" x14ac:dyDescent="0.25">
      <c r="A41" s="7" t="str">
        <f>Notenübersicht!A34</f>
        <v>31 Schülername 31</v>
      </c>
      <c r="B41" s="226" t="str">
        <f>IF(Notenübersicht!B34&gt;0,ROUND(Notenübersicht!C34,0),"-")</f>
        <v>-</v>
      </c>
      <c r="C41" s="227" t="str">
        <f>IF(Notenübersicht!D34&gt;0,ROUND(Notenübersicht!E34,0),"-")</f>
        <v>-</v>
      </c>
      <c r="D41" s="228" t="str">
        <f>IF(Notenübersicht!F34&gt;0,ROUND(Notenübersicht!G34,0),"-")</f>
        <v>-</v>
      </c>
      <c r="E41" s="229" t="str">
        <f>IF(Notenübersicht!H34&gt;0,ROUND(Notenübersicht!I34,0),"-")</f>
        <v>-</v>
      </c>
      <c r="F41" s="230" t="str">
        <f>IF(Notenübersicht!J34&gt;0,ROUND(Notenübersicht!K34,0),"-")</f>
        <v>-</v>
      </c>
      <c r="G41" s="230" t="str">
        <f>IF(Notenübersicht!L34&gt;0,ROUND(Notenübersicht!M34,0),"-")</f>
        <v>-</v>
      </c>
      <c r="H41" s="231" t="str">
        <f>IF(Notenübersicht!N34&gt;0,ROUND(Notenübersicht!O34,0),"-")</f>
        <v>-</v>
      </c>
      <c r="I41" s="226" t="str">
        <f>IF(Notenübersicht!Q34&gt;0,ROUND(Notenübersicht!R34,0),"-")</f>
        <v>-</v>
      </c>
      <c r="J41" s="227" t="str">
        <f>IF(Notenübersicht!S34&gt;0,ROUND(Notenübersicht!T34,0),"-")</f>
        <v>-</v>
      </c>
      <c r="K41" s="228" t="str">
        <f>IF(Notenübersicht!U34&gt;0,ROUND(Notenübersicht!V34,0),"-")</f>
        <v>-</v>
      </c>
      <c r="L41" s="229" t="str">
        <f>IF(Notenübersicht!W34&gt;0,ROUND(Notenübersicht!X34,0),"-")</f>
        <v>-</v>
      </c>
      <c r="M41" s="230" t="str">
        <f>IF(Notenübersicht!Y34&gt;0,ROUND(Notenübersicht!Z34,0),"-")</f>
        <v>-</v>
      </c>
      <c r="N41" s="230" t="str">
        <f>IF(Notenübersicht!AA34&gt;0,ROUND(Notenübersicht!AB34,0),"-")</f>
        <v>-</v>
      </c>
      <c r="O41" s="231" t="str">
        <f>IF(Notenübersicht!AC34&gt;0,ROUND(Notenübersicht!AD34,0),"-")</f>
        <v>-</v>
      </c>
      <c r="P41" s="232" t="str">
        <f>IF(Notenübersicht!AF34&gt;0,ROUND(Notenübersicht!AG34,0),"-")</f>
        <v>-</v>
      </c>
    </row>
    <row r="42" spans="1:16" ht="15" hidden="1" customHeight="1" outlineLevel="1" x14ac:dyDescent="0.25">
      <c r="A42" s="7" t="str">
        <f>Notenübersicht!A35</f>
        <v>32 Schülername 32</v>
      </c>
      <c r="B42" s="226" t="str">
        <f>IF(Notenübersicht!B35&gt;0,ROUND(Notenübersicht!C35,0),"-")</f>
        <v>-</v>
      </c>
      <c r="C42" s="227" t="str">
        <f>IF(Notenübersicht!D35&gt;0,ROUND(Notenübersicht!E35,0),"-")</f>
        <v>-</v>
      </c>
      <c r="D42" s="228" t="str">
        <f>IF(Notenübersicht!F35&gt;0,ROUND(Notenübersicht!G35,0),"-")</f>
        <v>-</v>
      </c>
      <c r="E42" s="229" t="str">
        <f>IF(Notenübersicht!H35&gt;0,ROUND(Notenübersicht!I35,0),"-")</f>
        <v>-</v>
      </c>
      <c r="F42" s="230" t="str">
        <f>IF(Notenübersicht!J35&gt;0,ROUND(Notenübersicht!K35,0),"-")</f>
        <v>-</v>
      </c>
      <c r="G42" s="230" t="str">
        <f>IF(Notenübersicht!L35&gt;0,ROUND(Notenübersicht!M35,0),"-")</f>
        <v>-</v>
      </c>
      <c r="H42" s="231" t="str">
        <f>IF(Notenübersicht!N35&gt;0,ROUND(Notenübersicht!O35,0),"-")</f>
        <v>-</v>
      </c>
      <c r="I42" s="226" t="str">
        <f>IF(Notenübersicht!Q35&gt;0,ROUND(Notenübersicht!R35,0),"-")</f>
        <v>-</v>
      </c>
      <c r="J42" s="227" t="str">
        <f>IF(Notenübersicht!S35&gt;0,ROUND(Notenübersicht!T35,0),"-")</f>
        <v>-</v>
      </c>
      <c r="K42" s="228" t="str">
        <f>IF(Notenübersicht!U35&gt;0,ROUND(Notenübersicht!V35,0),"-")</f>
        <v>-</v>
      </c>
      <c r="L42" s="229" t="str">
        <f>IF(Notenübersicht!W35&gt;0,ROUND(Notenübersicht!X35,0),"-")</f>
        <v>-</v>
      </c>
      <c r="M42" s="230" t="str">
        <f>IF(Notenübersicht!Y35&gt;0,ROUND(Notenübersicht!Z35,0),"-")</f>
        <v>-</v>
      </c>
      <c r="N42" s="230" t="str">
        <f>IF(Notenübersicht!AA35&gt;0,ROUND(Notenübersicht!AB35,0),"-")</f>
        <v>-</v>
      </c>
      <c r="O42" s="231" t="str">
        <f>IF(Notenübersicht!AC35&gt;0,ROUND(Notenübersicht!AD35,0),"-")</f>
        <v>-</v>
      </c>
      <c r="P42" s="232" t="str">
        <f>IF(Notenübersicht!AF35&gt;0,ROUND(Notenübersicht!AG35,0),"-")</f>
        <v>-</v>
      </c>
    </row>
    <row r="43" spans="1:16" ht="15" hidden="1" customHeight="1" outlineLevel="1" x14ac:dyDescent="0.25">
      <c r="A43" s="7" t="str">
        <f>Notenübersicht!A36</f>
        <v>33 Schülername 33</v>
      </c>
      <c r="B43" s="226" t="str">
        <f>IF(Notenübersicht!B36&gt;0,ROUND(Notenübersicht!C36,0),"-")</f>
        <v>-</v>
      </c>
      <c r="C43" s="227" t="str">
        <f>IF(Notenübersicht!D36&gt;0,ROUND(Notenübersicht!E36,0),"-")</f>
        <v>-</v>
      </c>
      <c r="D43" s="228" t="str">
        <f>IF(Notenübersicht!F36&gt;0,ROUND(Notenübersicht!G36,0),"-")</f>
        <v>-</v>
      </c>
      <c r="E43" s="229" t="str">
        <f>IF(Notenübersicht!H36&gt;0,ROUND(Notenübersicht!I36,0),"-")</f>
        <v>-</v>
      </c>
      <c r="F43" s="230" t="str">
        <f>IF(Notenübersicht!J36&gt;0,ROUND(Notenübersicht!K36,0),"-")</f>
        <v>-</v>
      </c>
      <c r="G43" s="230" t="str">
        <f>IF(Notenübersicht!L36&gt;0,ROUND(Notenübersicht!M36,0),"-")</f>
        <v>-</v>
      </c>
      <c r="H43" s="231" t="str">
        <f>IF(Notenübersicht!N36&gt;0,ROUND(Notenübersicht!O36,0),"-")</f>
        <v>-</v>
      </c>
      <c r="I43" s="226" t="str">
        <f>IF(Notenübersicht!Q36&gt;0,ROUND(Notenübersicht!R36,0),"-")</f>
        <v>-</v>
      </c>
      <c r="J43" s="227" t="str">
        <f>IF(Notenübersicht!S36&gt;0,ROUND(Notenübersicht!T36,0),"-")</f>
        <v>-</v>
      </c>
      <c r="K43" s="228" t="str">
        <f>IF(Notenübersicht!U36&gt;0,ROUND(Notenübersicht!V36,0),"-")</f>
        <v>-</v>
      </c>
      <c r="L43" s="229" t="str">
        <f>IF(Notenübersicht!W36&gt;0,ROUND(Notenübersicht!X36,0),"-")</f>
        <v>-</v>
      </c>
      <c r="M43" s="230" t="str">
        <f>IF(Notenübersicht!Y36&gt;0,ROUND(Notenübersicht!Z36,0),"-")</f>
        <v>-</v>
      </c>
      <c r="N43" s="230" t="str">
        <f>IF(Notenübersicht!AA36&gt;0,ROUND(Notenübersicht!AB36,0),"-")</f>
        <v>-</v>
      </c>
      <c r="O43" s="231" t="str">
        <f>IF(Notenübersicht!AC36&gt;0,ROUND(Notenübersicht!AD36,0),"-")</f>
        <v>-</v>
      </c>
      <c r="P43" s="232" t="str">
        <f>IF(Notenübersicht!AF36&gt;0,ROUND(Notenübersicht!AG36,0),"-")</f>
        <v>-</v>
      </c>
    </row>
    <row r="44" spans="1:16" ht="15" hidden="1" customHeight="1" outlineLevel="1" x14ac:dyDescent="0.25">
      <c r="A44" s="7" t="str">
        <f>Notenübersicht!A37</f>
        <v>34 Schülername 34</v>
      </c>
      <c r="B44" s="226" t="str">
        <f>IF(Notenübersicht!B37&gt;0,ROUND(Notenübersicht!C37,0),"-")</f>
        <v>-</v>
      </c>
      <c r="C44" s="227" t="str">
        <f>IF(Notenübersicht!D37&gt;0,ROUND(Notenübersicht!E37,0),"-")</f>
        <v>-</v>
      </c>
      <c r="D44" s="228" t="str">
        <f>IF(Notenübersicht!F37&gt;0,ROUND(Notenübersicht!G37,0),"-")</f>
        <v>-</v>
      </c>
      <c r="E44" s="229" t="str">
        <f>IF(Notenübersicht!H37&gt;0,ROUND(Notenübersicht!I37,0),"-")</f>
        <v>-</v>
      </c>
      <c r="F44" s="230" t="str">
        <f>IF(Notenübersicht!J37&gt;0,ROUND(Notenübersicht!K37,0),"-")</f>
        <v>-</v>
      </c>
      <c r="G44" s="230" t="str">
        <f>IF(Notenübersicht!L37&gt;0,ROUND(Notenübersicht!M37,0),"-")</f>
        <v>-</v>
      </c>
      <c r="H44" s="231" t="str">
        <f>IF(Notenübersicht!N37&gt;0,ROUND(Notenübersicht!O37,0),"-")</f>
        <v>-</v>
      </c>
      <c r="I44" s="226" t="str">
        <f>IF(Notenübersicht!Q37&gt;0,ROUND(Notenübersicht!R37,0),"-")</f>
        <v>-</v>
      </c>
      <c r="J44" s="227" t="str">
        <f>IF(Notenübersicht!S37&gt;0,ROUND(Notenübersicht!T37,0),"-")</f>
        <v>-</v>
      </c>
      <c r="K44" s="228" t="str">
        <f>IF(Notenübersicht!U37&gt;0,ROUND(Notenübersicht!V37,0),"-")</f>
        <v>-</v>
      </c>
      <c r="L44" s="229" t="str">
        <f>IF(Notenübersicht!W37&gt;0,ROUND(Notenübersicht!X37,0),"-")</f>
        <v>-</v>
      </c>
      <c r="M44" s="230" t="str">
        <f>IF(Notenübersicht!Y37&gt;0,ROUND(Notenübersicht!Z37,0),"-")</f>
        <v>-</v>
      </c>
      <c r="N44" s="230" t="str">
        <f>IF(Notenübersicht!AA37&gt;0,ROUND(Notenübersicht!AB37,0),"-")</f>
        <v>-</v>
      </c>
      <c r="O44" s="231" t="str">
        <f>IF(Notenübersicht!AC37&gt;0,ROUND(Notenübersicht!AD37,0),"-")</f>
        <v>-</v>
      </c>
      <c r="P44" s="232" t="str">
        <f>IF(Notenübersicht!AF37&gt;0,ROUND(Notenübersicht!AG37,0),"-")</f>
        <v>-</v>
      </c>
    </row>
    <row r="45" spans="1:16" ht="15" hidden="1" customHeight="1" outlineLevel="1" x14ac:dyDescent="0.25">
      <c r="A45" s="7" t="str">
        <f>Notenübersicht!A38</f>
        <v>35 Schülername 35</v>
      </c>
      <c r="B45" s="226" t="str">
        <f>IF(Notenübersicht!B38&gt;0,ROUND(Notenübersicht!C38,0),"-")</f>
        <v>-</v>
      </c>
      <c r="C45" s="227" t="str">
        <f>IF(Notenübersicht!D38&gt;0,ROUND(Notenübersicht!E38,0),"-")</f>
        <v>-</v>
      </c>
      <c r="D45" s="228" t="str">
        <f>IF(Notenübersicht!F38&gt;0,ROUND(Notenübersicht!G38,0),"-")</f>
        <v>-</v>
      </c>
      <c r="E45" s="229" t="str">
        <f>IF(Notenübersicht!H38&gt;0,ROUND(Notenübersicht!I38,0),"-")</f>
        <v>-</v>
      </c>
      <c r="F45" s="230" t="str">
        <f>IF(Notenübersicht!J38&gt;0,ROUND(Notenübersicht!K38,0),"-")</f>
        <v>-</v>
      </c>
      <c r="G45" s="230" t="str">
        <f>IF(Notenübersicht!L38&gt;0,ROUND(Notenübersicht!M38,0),"-")</f>
        <v>-</v>
      </c>
      <c r="H45" s="231" t="str">
        <f>IF(Notenübersicht!N38&gt;0,ROUND(Notenübersicht!O38,0),"-")</f>
        <v>-</v>
      </c>
      <c r="I45" s="226" t="str">
        <f>IF(Notenübersicht!Q38&gt;0,ROUND(Notenübersicht!R38,0),"-")</f>
        <v>-</v>
      </c>
      <c r="J45" s="227" t="str">
        <f>IF(Notenübersicht!S38&gt;0,ROUND(Notenübersicht!T38,0),"-")</f>
        <v>-</v>
      </c>
      <c r="K45" s="228" t="str">
        <f>IF(Notenübersicht!U38&gt;0,ROUND(Notenübersicht!V38,0),"-")</f>
        <v>-</v>
      </c>
      <c r="L45" s="229" t="str">
        <f>IF(Notenübersicht!W38&gt;0,ROUND(Notenübersicht!X38,0),"-")</f>
        <v>-</v>
      </c>
      <c r="M45" s="230" t="str">
        <f>IF(Notenübersicht!Y38&gt;0,ROUND(Notenübersicht!Z38,0),"-")</f>
        <v>-</v>
      </c>
      <c r="N45" s="230" t="str">
        <f>IF(Notenübersicht!AA38&gt;0,ROUND(Notenübersicht!AB38,0),"-")</f>
        <v>-</v>
      </c>
      <c r="O45" s="231" t="str">
        <f>IF(Notenübersicht!AC38&gt;0,ROUND(Notenübersicht!AD38,0),"-")</f>
        <v>-</v>
      </c>
      <c r="P45" s="232" t="str">
        <f>IF(Notenübersicht!AF38&gt;0,ROUND(Notenübersicht!AG38,0),"-")</f>
        <v>-</v>
      </c>
    </row>
    <row r="46" spans="1:16" ht="15" hidden="1" customHeight="1" outlineLevel="1" x14ac:dyDescent="0.25">
      <c r="A46" s="7" t="str">
        <f>Notenübersicht!A39</f>
        <v>36 Schülername 36</v>
      </c>
      <c r="B46" s="226" t="str">
        <f>IF(Notenübersicht!B39&gt;0,ROUND(Notenübersicht!C39,0),"-")</f>
        <v>-</v>
      </c>
      <c r="C46" s="227" t="str">
        <f>IF(Notenübersicht!D39&gt;0,ROUND(Notenübersicht!E39,0),"-")</f>
        <v>-</v>
      </c>
      <c r="D46" s="228" t="str">
        <f>IF(Notenübersicht!F39&gt;0,ROUND(Notenübersicht!G39,0),"-")</f>
        <v>-</v>
      </c>
      <c r="E46" s="229" t="str">
        <f>IF(Notenübersicht!H39&gt;0,ROUND(Notenübersicht!I39,0),"-")</f>
        <v>-</v>
      </c>
      <c r="F46" s="230" t="str">
        <f>IF(Notenübersicht!J39&gt;0,ROUND(Notenübersicht!K39,0),"-")</f>
        <v>-</v>
      </c>
      <c r="G46" s="230" t="str">
        <f>IF(Notenübersicht!L39&gt;0,ROUND(Notenübersicht!M39,0),"-")</f>
        <v>-</v>
      </c>
      <c r="H46" s="231" t="str">
        <f>IF(Notenübersicht!N39&gt;0,ROUND(Notenübersicht!O39,0),"-")</f>
        <v>-</v>
      </c>
      <c r="I46" s="226" t="str">
        <f>IF(Notenübersicht!Q39&gt;0,ROUND(Notenübersicht!R39,0),"-")</f>
        <v>-</v>
      </c>
      <c r="J46" s="227" t="str">
        <f>IF(Notenübersicht!S39&gt;0,ROUND(Notenübersicht!T39,0),"-")</f>
        <v>-</v>
      </c>
      <c r="K46" s="228" t="str">
        <f>IF(Notenübersicht!U39&gt;0,ROUND(Notenübersicht!V39,0),"-")</f>
        <v>-</v>
      </c>
      <c r="L46" s="229" t="str">
        <f>IF(Notenübersicht!W39&gt;0,ROUND(Notenübersicht!X39,0),"-")</f>
        <v>-</v>
      </c>
      <c r="M46" s="230" t="str">
        <f>IF(Notenübersicht!Y39&gt;0,ROUND(Notenübersicht!Z39,0),"-")</f>
        <v>-</v>
      </c>
      <c r="N46" s="230" t="str">
        <f>IF(Notenübersicht!AA39&gt;0,ROUND(Notenübersicht!AB39,0),"-")</f>
        <v>-</v>
      </c>
      <c r="O46" s="231" t="str">
        <f>IF(Notenübersicht!AC39&gt;0,ROUND(Notenübersicht!AD39,0),"-")</f>
        <v>-</v>
      </c>
      <c r="P46" s="232" t="str">
        <f>IF(Notenübersicht!AF39&gt;0,ROUND(Notenübersicht!AG39,0),"-")</f>
        <v>-</v>
      </c>
    </row>
    <row r="47" spans="1:16" ht="15" hidden="1" customHeight="1" outlineLevel="1" x14ac:dyDescent="0.25">
      <c r="A47" s="233"/>
      <c r="B47" s="234"/>
      <c r="C47" s="235"/>
      <c r="D47" s="235"/>
      <c r="E47" s="235"/>
      <c r="F47" s="235"/>
      <c r="G47" s="235"/>
      <c r="H47" s="234"/>
      <c r="I47" s="234"/>
      <c r="J47" s="235"/>
      <c r="K47" s="235"/>
      <c r="L47" s="235"/>
      <c r="M47" s="235"/>
      <c r="N47" s="235"/>
      <c r="O47" s="234"/>
      <c r="P47" s="236"/>
    </row>
    <row r="48" spans="1:16" ht="15" customHeight="1" collapsed="1" x14ac:dyDescent="0.25"/>
  </sheetData>
  <mergeCells count="2">
    <mergeCell ref="B1:H1"/>
    <mergeCell ref="I1:O1"/>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B1555-BB34-4C7D-A922-05B4029A32B0}">
  <sheetPr>
    <tabColor rgb="FFE4DFEC"/>
  </sheetPr>
  <dimension ref="A1:AD40"/>
  <sheetViews>
    <sheetView showGridLines="0" workbookViewId="0">
      <pane xSplit="1" ySplit="4" topLeftCell="B5" activePane="bottomRight" state="frozen"/>
      <selection pane="topRight" activeCell="B1" sqref="B1"/>
      <selection pane="bottomLeft" activeCell="A6" sqref="A6"/>
      <selection pane="bottomRight"/>
    </sheetView>
  </sheetViews>
  <sheetFormatPr baseColWidth="10" defaultColWidth="5.7109375" defaultRowHeight="15" customHeight="1" outlineLevelCol="1" x14ac:dyDescent="0.25"/>
  <cols>
    <col min="1" max="1" width="21.42578125" style="9" customWidth="1"/>
    <col min="2" max="2" width="7.140625" style="93" customWidth="1" outlineLevel="1"/>
    <col min="3" max="12" width="7.140625" style="112" customWidth="1" outlineLevel="1"/>
    <col min="13" max="13" width="7.140625" style="114" customWidth="1" outlineLevel="1"/>
    <col min="14" max="14" width="8.5703125" style="93" customWidth="1"/>
    <col min="15" max="15" width="8.5703125" style="115" customWidth="1"/>
    <col min="16" max="16" width="7.140625" style="116" customWidth="1" outlineLevel="1"/>
    <col min="17" max="26" width="7.140625" style="117" customWidth="1" outlineLevel="1"/>
    <col min="27" max="27" width="7.140625" style="118" customWidth="1" outlineLevel="1"/>
    <col min="28" max="28" width="8.5703125" style="116" customWidth="1"/>
    <col min="29" max="29" width="8.5703125" style="115" customWidth="1"/>
    <col min="30" max="30" width="5.7109375" style="8"/>
    <col min="31" max="16384" width="5.7109375" style="9"/>
  </cols>
  <sheetData>
    <row r="1" spans="1:30" s="50" customFormat="1" ht="15" customHeight="1" x14ac:dyDescent="0.25">
      <c r="A1" s="111" t="str">
        <f>Stammdaten!C2&amp;" "&amp;Stammdaten!C4&amp;" "&amp;Stammdaten!C3</f>
        <v>6B Englisch 24/25</v>
      </c>
      <c r="B1" s="273" t="s">
        <v>101</v>
      </c>
      <c r="C1" s="274"/>
      <c r="D1" s="274"/>
      <c r="E1" s="274"/>
      <c r="F1" s="274"/>
      <c r="G1" s="274"/>
      <c r="H1" s="274"/>
      <c r="I1" s="274"/>
      <c r="J1" s="274"/>
      <c r="K1" s="274"/>
      <c r="L1" s="274"/>
      <c r="M1" s="274"/>
      <c r="N1" s="274"/>
      <c r="O1" s="275"/>
      <c r="P1" s="273" t="s">
        <v>102</v>
      </c>
      <c r="Q1" s="274"/>
      <c r="R1" s="274"/>
      <c r="S1" s="274"/>
      <c r="T1" s="274"/>
      <c r="U1" s="274"/>
      <c r="V1" s="274"/>
      <c r="W1" s="274"/>
      <c r="X1" s="274"/>
      <c r="Y1" s="274"/>
      <c r="Z1" s="274"/>
      <c r="AA1" s="274"/>
      <c r="AB1" s="274"/>
      <c r="AC1" s="275"/>
      <c r="AD1" s="49"/>
    </row>
    <row r="2" spans="1:30" s="50" customFormat="1" ht="15" customHeight="1" x14ac:dyDescent="0.25">
      <c r="A2" s="50" t="s">
        <v>99</v>
      </c>
      <c r="B2" s="129">
        <v>1</v>
      </c>
      <c r="C2" s="130">
        <v>2</v>
      </c>
      <c r="D2" s="130">
        <v>3</v>
      </c>
      <c r="E2" s="130">
        <v>4</v>
      </c>
      <c r="F2" s="130">
        <v>5</v>
      </c>
      <c r="G2" s="130">
        <v>6</v>
      </c>
      <c r="H2" s="130">
        <v>7</v>
      </c>
      <c r="I2" s="130">
        <v>8</v>
      </c>
      <c r="J2" s="130">
        <v>9</v>
      </c>
      <c r="K2" s="130"/>
      <c r="L2" s="130"/>
      <c r="M2" s="131"/>
      <c r="N2" s="120" t="s">
        <v>100</v>
      </c>
      <c r="O2" s="121" t="s">
        <v>43</v>
      </c>
      <c r="P2" s="135">
        <v>10</v>
      </c>
      <c r="Q2" s="136">
        <v>11</v>
      </c>
      <c r="R2" s="136">
        <v>12</v>
      </c>
      <c r="S2" s="136">
        <v>13</v>
      </c>
      <c r="T2" s="136">
        <v>14</v>
      </c>
      <c r="U2" s="136">
        <v>15</v>
      </c>
      <c r="V2" s="136">
        <v>16</v>
      </c>
      <c r="W2" s="136">
        <v>17</v>
      </c>
      <c r="X2" s="136">
        <v>18</v>
      </c>
      <c r="Y2" s="136"/>
      <c r="Z2" s="136"/>
      <c r="AA2" s="137"/>
      <c r="AB2" s="120" t="s">
        <v>100</v>
      </c>
      <c r="AC2" s="121" t="s">
        <v>43</v>
      </c>
      <c r="AD2" s="49"/>
    </row>
    <row r="3" spans="1:30" s="110" customFormat="1" ht="15" customHeight="1" x14ac:dyDescent="0.25">
      <c r="A3" s="110" t="s">
        <v>93</v>
      </c>
      <c r="B3" s="132"/>
      <c r="C3" s="133"/>
      <c r="D3" s="133"/>
      <c r="E3" s="133"/>
      <c r="F3" s="133"/>
      <c r="G3" s="133"/>
      <c r="H3" s="133"/>
      <c r="I3" s="133"/>
      <c r="J3" s="133"/>
      <c r="K3" s="133"/>
      <c r="L3" s="133"/>
      <c r="M3" s="134"/>
      <c r="N3" s="122"/>
      <c r="O3" s="123"/>
      <c r="P3" s="138"/>
      <c r="Q3" s="139"/>
      <c r="R3" s="139"/>
      <c r="S3" s="139"/>
      <c r="T3" s="139"/>
      <c r="U3" s="139"/>
      <c r="V3" s="139"/>
      <c r="W3" s="139"/>
      <c r="X3" s="139"/>
      <c r="Y3" s="139"/>
      <c r="Z3" s="139"/>
      <c r="AA3" s="140"/>
      <c r="AB3" s="122"/>
      <c r="AC3" s="123"/>
      <c r="AD3" s="109"/>
    </row>
    <row r="4" spans="1:30" s="58" customFormat="1" ht="15" customHeight="1" thickBot="1" x14ac:dyDescent="0.3">
      <c r="A4" s="58" t="s">
        <v>98</v>
      </c>
      <c r="B4" s="141">
        <v>1</v>
      </c>
      <c r="C4" s="142">
        <v>1</v>
      </c>
      <c r="D4" s="142">
        <v>1</v>
      </c>
      <c r="E4" s="142">
        <v>1</v>
      </c>
      <c r="F4" s="142">
        <v>1</v>
      </c>
      <c r="G4" s="142">
        <v>1</v>
      </c>
      <c r="H4" s="142">
        <v>1</v>
      </c>
      <c r="I4" s="142">
        <v>1</v>
      </c>
      <c r="J4" s="142">
        <v>1</v>
      </c>
      <c r="K4" s="142"/>
      <c r="L4" s="142"/>
      <c r="M4" s="143"/>
      <c r="N4" s="124">
        <f>SUM(B4:M4)</f>
        <v>9</v>
      </c>
      <c r="O4" s="125"/>
      <c r="P4" s="148">
        <v>1</v>
      </c>
      <c r="Q4" s="149">
        <v>1</v>
      </c>
      <c r="R4" s="149">
        <v>1</v>
      </c>
      <c r="S4" s="149">
        <v>1</v>
      </c>
      <c r="T4" s="149">
        <v>1</v>
      </c>
      <c r="U4" s="149">
        <v>1</v>
      </c>
      <c r="V4" s="149">
        <v>1</v>
      </c>
      <c r="W4" s="149">
        <v>1</v>
      </c>
      <c r="X4" s="149">
        <v>1</v>
      </c>
      <c r="Y4" s="149"/>
      <c r="Z4" s="149"/>
      <c r="AA4" s="150"/>
      <c r="AB4" s="124">
        <f t="shared" ref="AB4:AB40" si="0">SUM(P4:AA4)</f>
        <v>9</v>
      </c>
      <c r="AC4" s="125"/>
      <c r="AD4" s="57"/>
    </row>
    <row r="5" spans="1:30" s="3" customFormat="1" ht="15" customHeight="1" x14ac:dyDescent="0.25">
      <c r="A5" s="113" t="str">
        <f>Stammdaten!C6&amp;" "&amp;Stammdaten!D6</f>
        <v>1 Schülername 01</v>
      </c>
      <c r="B5" s="144"/>
      <c r="C5" s="145"/>
      <c r="D5" s="145"/>
      <c r="E5" s="145"/>
      <c r="F5" s="145"/>
      <c r="G5" s="145"/>
      <c r="H5" s="145"/>
      <c r="I5" s="145"/>
      <c r="J5" s="145"/>
      <c r="K5" s="145"/>
      <c r="L5" s="145"/>
      <c r="M5" s="145"/>
      <c r="N5" s="126">
        <f t="shared" ref="N5:N39" si="1">SUM(B5:M5)</f>
        <v>0</v>
      </c>
      <c r="O5" s="127">
        <f t="shared" ref="O5:O40" si="2">N5/$N$4*100</f>
        <v>0</v>
      </c>
      <c r="P5" s="151"/>
      <c r="Q5" s="152"/>
      <c r="R5" s="152"/>
      <c r="S5" s="152"/>
      <c r="T5" s="152"/>
      <c r="U5" s="152"/>
      <c r="V5" s="152"/>
      <c r="W5" s="152"/>
      <c r="X5" s="152"/>
      <c r="Y5" s="152"/>
      <c r="Z5" s="152"/>
      <c r="AA5" s="152"/>
      <c r="AB5" s="126">
        <f t="shared" si="0"/>
        <v>0</v>
      </c>
      <c r="AC5" s="128">
        <f t="shared" ref="AC5:AC39" si="3">AB5/$AB$4*100</f>
        <v>0</v>
      </c>
      <c r="AD5" s="2"/>
    </row>
    <row r="6" spans="1:30" s="6" customFormat="1" ht="15" customHeight="1" x14ac:dyDescent="0.25">
      <c r="A6" s="6" t="str">
        <f>Stammdaten!C7&amp;" "&amp;Stammdaten!D7</f>
        <v>2 Schülername 02</v>
      </c>
      <c r="B6" s="146"/>
      <c r="C6" s="147"/>
      <c r="D6" s="147"/>
      <c r="E6" s="147"/>
      <c r="F6" s="147"/>
      <c r="G6" s="147"/>
      <c r="H6" s="147"/>
      <c r="I6" s="147"/>
      <c r="J6" s="147"/>
      <c r="K6" s="147"/>
      <c r="L6" s="147"/>
      <c r="M6" s="147"/>
      <c r="N6" s="126">
        <f t="shared" si="1"/>
        <v>0</v>
      </c>
      <c r="O6" s="128">
        <f t="shared" si="2"/>
        <v>0</v>
      </c>
      <c r="P6" s="153"/>
      <c r="Q6" s="154"/>
      <c r="R6" s="154"/>
      <c r="S6" s="154"/>
      <c r="T6" s="154"/>
      <c r="U6" s="154"/>
      <c r="V6" s="154"/>
      <c r="W6" s="154"/>
      <c r="X6" s="154"/>
      <c r="Y6" s="154"/>
      <c r="Z6" s="154"/>
      <c r="AA6" s="154"/>
      <c r="AB6" s="126">
        <f t="shared" si="0"/>
        <v>0</v>
      </c>
      <c r="AC6" s="128">
        <f t="shared" si="3"/>
        <v>0</v>
      </c>
      <c r="AD6" s="5"/>
    </row>
    <row r="7" spans="1:30" s="6" customFormat="1" ht="15" customHeight="1" x14ac:dyDescent="0.25">
      <c r="A7" s="6" t="str">
        <f>Stammdaten!C8&amp;" "&amp;Stammdaten!D8</f>
        <v>3 Schülername 03</v>
      </c>
      <c r="B7" s="146"/>
      <c r="C7" s="147"/>
      <c r="D7" s="147"/>
      <c r="E7" s="147"/>
      <c r="F7" s="147"/>
      <c r="G7" s="147"/>
      <c r="H7" s="147"/>
      <c r="I7" s="147"/>
      <c r="J7" s="147"/>
      <c r="K7" s="147"/>
      <c r="L7" s="147"/>
      <c r="M7" s="147"/>
      <c r="N7" s="126">
        <f t="shared" si="1"/>
        <v>0</v>
      </c>
      <c r="O7" s="128">
        <f t="shared" si="2"/>
        <v>0</v>
      </c>
      <c r="P7" s="153"/>
      <c r="Q7" s="154"/>
      <c r="R7" s="154"/>
      <c r="S7" s="154"/>
      <c r="T7" s="154"/>
      <c r="U7" s="154"/>
      <c r="V7" s="154"/>
      <c r="W7" s="154"/>
      <c r="X7" s="154"/>
      <c r="Y7" s="154"/>
      <c r="Z7" s="154"/>
      <c r="AA7" s="154"/>
      <c r="AB7" s="126">
        <f t="shared" si="0"/>
        <v>0</v>
      </c>
      <c r="AC7" s="128">
        <f t="shared" si="3"/>
        <v>0</v>
      </c>
      <c r="AD7" s="5"/>
    </row>
    <row r="8" spans="1:30" s="6" customFormat="1" ht="15" customHeight="1" x14ac:dyDescent="0.25">
      <c r="A8" s="6" t="str">
        <f>Stammdaten!C9&amp;" "&amp;Stammdaten!D9</f>
        <v>4 Schülername 04</v>
      </c>
      <c r="B8" s="146"/>
      <c r="C8" s="147"/>
      <c r="D8" s="147"/>
      <c r="E8" s="147"/>
      <c r="F8" s="147"/>
      <c r="G8" s="147"/>
      <c r="H8" s="147"/>
      <c r="I8" s="147"/>
      <c r="J8" s="147"/>
      <c r="K8" s="147"/>
      <c r="L8" s="147"/>
      <c r="M8" s="147"/>
      <c r="N8" s="126">
        <f t="shared" si="1"/>
        <v>0</v>
      </c>
      <c r="O8" s="128">
        <f t="shared" si="2"/>
        <v>0</v>
      </c>
      <c r="P8" s="153"/>
      <c r="Q8" s="154"/>
      <c r="R8" s="154"/>
      <c r="S8" s="154"/>
      <c r="T8" s="154"/>
      <c r="U8" s="154"/>
      <c r="V8" s="154"/>
      <c r="W8" s="154"/>
      <c r="X8" s="154"/>
      <c r="Y8" s="154"/>
      <c r="Z8" s="154"/>
      <c r="AA8" s="154"/>
      <c r="AB8" s="126">
        <f t="shared" si="0"/>
        <v>0</v>
      </c>
      <c r="AC8" s="128">
        <f t="shared" si="3"/>
        <v>0</v>
      </c>
      <c r="AD8" s="5"/>
    </row>
    <row r="9" spans="1:30" s="6" customFormat="1" ht="15" customHeight="1" x14ac:dyDescent="0.25">
      <c r="A9" s="6" t="str">
        <f>Stammdaten!C10&amp;" "&amp;Stammdaten!D10</f>
        <v>5 Schülername 05</v>
      </c>
      <c r="B9" s="146"/>
      <c r="C9" s="147"/>
      <c r="D9" s="147"/>
      <c r="E9" s="147"/>
      <c r="F9" s="147"/>
      <c r="G9" s="147"/>
      <c r="H9" s="147"/>
      <c r="I9" s="147"/>
      <c r="J9" s="147"/>
      <c r="K9" s="147"/>
      <c r="L9" s="147"/>
      <c r="M9" s="147"/>
      <c r="N9" s="126">
        <f t="shared" si="1"/>
        <v>0</v>
      </c>
      <c r="O9" s="128">
        <f t="shared" si="2"/>
        <v>0</v>
      </c>
      <c r="P9" s="153"/>
      <c r="Q9" s="154"/>
      <c r="R9" s="154"/>
      <c r="S9" s="154"/>
      <c r="T9" s="154"/>
      <c r="U9" s="154"/>
      <c r="V9" s="154"/>
      <c r="W9" s="154"/>
      <c r="X9" s="154"/>
      <c r="Y9" s="154"/>
      <c r="Z9" s="154"/>
      <c r="AA9" s="154"/>
      <c r="AB9" s="126">
        <f t="shared" si="0"/>
        <v>0</v>
      </c>
      <c r="AC9" s="128">
        <f t="shared" si="3"/>
        <v>0</v>
      </c>
      <c r="AD9" s="5"/>
    </row>
    <row r="10" spans="1:30" s="6" customFormat="1" ht="15" customHeight="1" x14ac:dyDescent="0.25">
      <c r="A10" s="6" t="str">
        <f>Stammdaten!C11&amp;" "&amp;Stammdaten!D11</f>
        <v>6 Schülername 06</v>
      </c>
      <c r="B10" s="146"/>
      <c r="C10" s="147"/>
      <c r="D10" s="147"/>
      <c r="E10" s="147"/>
      <c r="F10" s="147"/>
      <c r="G10" s="147"/>
      <c r="H10" s="147"/>
      <c r="I10" s="147"/>
      <c r="J10" s="147"/>
      <c r="K10" s="147"/>
      <c r="L10" s="147"/>
      <c r="M10" s="147"/>
      <c r="N10" s="126">
        <f t="shared" si="1"/>
        <v>0</v>
      </c>
      <c r="O10" s="128">
        <f t="shared" si="2"/>
        <v>0</v>
      </c>
      <c r="P10" s="153"/>
      <c r="Q10" s="154"/>
      <c r="R10" s="154"/>
      <c r="S10" s="154"/>
      <c r="T10" s="154"/>
      <c r="U10" s="154"/>
      <c r="V10" s="154"/>
      <c r="W10" s="154"/>
      <c r="X10" s="154"/>
      <c r="Y10" s="154"/>
      <c r="Z10" s="154"/>
      <c r="AA10" s="154"/>
      <c r="AB10" s="126">
        <f t="shared" si="0"/>
        <v>0</v>
      </c>
      <c r="AC10" s="128">
        <f t="shared" si="3"/>
        <v>0</v>
      </c>
      <c r="AD10" s="5"/>
    </row>
    <row r="11" spans="1:30" s="6" customFormat="1" ht="15" customHeight="1" x14ac:dyDescent="0.25">
      <c r="A11" s="6" t="str">
        <f>Stammdaten!C12&amp;" "&amp;Stammdaten!D12</f>
        <v>7 Schülername 07</v>
      </c>
      <c r="B11" s="146"/>
      <c r="C11" s="147"/>
      <c r="D11" s="147"/>
      <c r="E11" s="147"/>
      <c r="F11" s="147"/>
      <c r="G11" s="147"/>
      <c r="H11" s="147"/>
      <c r="I11" s="147"/>
      <c r="J11" s="147"/>
      <c r="K11" s="147"/>
      <c r="L11" s="147"/>
      <c r="M11" s="147"/>
      <c r="N11" s="126">
        <f t="shared" si="1"/>
        <v>0</v>
      </c>
      <c r="O11" s="128">
        <f t="shared" si="2"/>
        <v>0</v>
      </c>
      <c r="P11" s="153"/>
      <c r="Q11" s="154"/>
      <c r="R11" s="154"/>
      <c r="S11" s="154"/>
      <c r="T11" s="154"/>
      <c r="U11" s="154"/>
      <c r="V11" s="154"/>
      <c r="W11" s="154"/>
      <c r="X11" s="154"/>
      <c r="Y11" s="154"/>
      <c r="Z11" s="154"/>
      <c r="AA11" s="154"/>
      <c r="AB11" s="126">
        <f t="shared" si="0"/>
        <v>0</v>
      </c>
      <c r="AC11" s="128">
        <f t="shared" si="3"/>
        <v>0</v>
      </c>
      <c r="AD11" s="5"/>
    </row>
    <row r="12" spans="1:30" s="6" customFormat="1" ht="15" customHeight="1" x14ac:dyDescent="0.25">
      <c r="A12" s="6" t="str">
        <f>Stammdaten!C13&amp;" "&amp;Stammdaten!D13</f>
        <v>8 Schülername 08</v>
      </c>
      <c r="B12" s="146"/>
      <c r="C12" s="147"/>
      <c r="D12" s="147"/>
      <c r="E12" s="147"/>
      <c r="F12" s="147"/>
      <c r="G12" s="147"/>
      <c r="H12" s="147"/>
      <c r="I12" s="147"/>
      <c r="J12" s="147"/>
      <c r="K12" s="147"/>
      <c r="L12" s="147"/>
      <c r="M12" s="147"/>
      <c r="N12" s="126">
        <f t="shared" si="1"/>
        <v>0</v>
      </c>
      <c r="O12" s="128">
        <f t="shared" si="2"/>
        <v>0</v>
      </c>
      <c r="P12" s="153"/>
      <c r="Q12" s="154"/>
      <c r="R12" s="154"/>
      <c r="S12" s="154"/>
      <c r="T12" s="154"/>
      <c r="U12" s="154"/>
      <c r="V12" s="154"/>
      <c r="W12" s="154"/>
      <c r="X12" s="154"/>
      <c r="Y12" s="154"/>
      <c r="Z12" s="154"/>
      <c r="AA12" s="154"/>
      <c r="AB12" s="126">
        <f t="shared" si="0"/>
        <v>0</v>
      </c>
      <c r="AC12" s="128">
        <f t="shared" si="3"/>
        <v>0</v>
      </c>
      <c r="AD12" s="5"/>
    </row>
    <row r="13" spans="1:30" s="6" customFormat="1" ht="15" customHeight="1" x14ac:dyDescent="0.25">
      <c r="A13" s="6" t="str">
        <f>Stammdaten!C14&amp;" "&amp;Stammdaten!D14</f>
        <v>9 Schülername 09</v>
      </c>
      <c r="B13" s="146"/>
      <c r="C13" s="147"/>
      <c r="D13" s="147"/>
      <c r="E13" s="147"/>
      <c r="F13" s="147"/>
      <c r="G13" s="147"/>
      <c r="H13" s="147"/>
      <c r="I13" s="147"/>
      <c r="J13" s="147"/>
      <c r="K13" s="147"/>
      <c r="L13" s="147"/>
      <c r="M13" s="147"/>
      <c r="N13" s="126">
        <f t="shared" si="1"/>
        <v>0</v>
      </c>
      <c r="O13" s="128">
        <f t="shared" si="2"/>
        <v>0</v>
      </c>
      <c r="P13" s="153"/>
      <c r="Q13" s="154"/>
      <c r="R13" s="154"/>
      <c r="S13" s="154"/>
      <c r="T13" s="154"/>
      <c r="U13" s="154"/>
      <c r="V13" s="154"/>
      <c r="W13" s="154"/>
      <c r="X13" s="154"/>
      <c r="Y13" s="154"/>
      <c r="Z13" s="154"/>
      <c r="AA13" s="154"/>
      <c r="AB13" s="126">
        <f t="shared" si="0"/>
        <v>0</v>
      </c>
      <c r="AC13" s="128">
        <f t="shared" si="3"/>
        <v>0</v>
      </c>
      <c r="AD13" s="5"/>
    </row>
    <row r="14" spans="1:30" s="6" customFormat="1" ht="15" customHeight="1" x14ac:dyDescent="0.25">
      <c r="A14" s="6" t="str">
        <f>Stammdaten!C15&amp;" "&amp;Stammdaten!D15</f>
        <v>10 Schülername 10</v>
      </c>
      <c r="B14" s="146"/>
      <c r="C14" s="147"/>
      <c r="D14" s="147"/>
      <c r="E14" s="147"/>
      <c r="F14" s="147"/>
      <c r="G14" s="147"/>
      <c r="H14" s="147"/>
      <c r="I14" s="147"/>
      <c r="J14" s="147"/>
      <c r="K14" s="147"/>
      <c r="L14" s="147"/>
      <c r="M14" s="147"/>
      <c r="N14" s="126">
        <f t="shared" si="1"/>
        <v>0</v>
      </c>
      <c r="O14" s="128">
        <f t="shared" si="2"/>
        <v>0</v>
      </c>
      <c r="P14" s="153"/>
      <c r="Q14" s="154"/>
      <c r="R14" s="154"/>
      <c r="S14" s="154"/>
      <c r="T14" s="154"/>
      <c r="U14" s="154"/>
      <c r="V14" s="154"/>
      <c r="W14" s="154"/>
      <c r="X14" s="154"/>
      <c r="Y14" s="154"/>
      <c r="Z14" s="154"/>
      <c r="AA14" s="154"/>
      <c r="AB14" s="126">
        <f t="shared" si="0"/>
        <v>0</v>
      </c>
      <c r="AC14" s="128">
        <f t="shared" si="3"/>
        <v>0</v>
      </c>
      <c r="AD14" s="5"/>
    </row>
    <row r="15" spans="1:30" s="6" customFormat="1" ht="15" customHeight="1" x14ac:dyDescent="0.25">
      <c r="A15" s="6" t="str">
        <f>Stammdaten!C16&amp;" "&amp;Stammdaten!D16</f>
        <v>11 Schülername 11</v>
      </c>
      <c r="B15" s="146"/>
      <c r="C15" s="147"/>
      <c r="D15" s="147"/>
      <c r="E15" s="147"/>
      <c r="F15" s="147"/>
      <c r="G15" s="147"/>
      <c r="H15" s="147"/>
      <c r="I15" s="147"/>
      <c r="J15" s="147"/>
      <c r="K15" s="147"/>
      <c r="L15" s="147"/>
      <c r="M15" s="147"/>
      <c r="N15" s="126">
        <f t="shared" si="1"/>
        <v>0</v>
      </c>
      <c r="O15" s="128">
        <f t="shared" si="2"/>
        <v>0</v>
      </c>
      <c r="P15" s="153"/>
      <c r="Q15" s="154"/>
      <c r="R15" s="154"/>
      <c r="S15" s="154"/>
      <c r="T15" s="154"/>
      <c r="U15" s="154"/>
      <c r="V15" s="154"/>
      <c r="W15" s="154"/>
      <c r="X15" s="154"/>
      <c r="Y15" s="154"/>
      <c r="Z15" s="154"/>
      <c r="AA15" s="154"/>
      <c r="AB15" s="126">
        <f t="shared" si="0"/>
        <v>0</v>
      </c>
      <c r="AC15" s="128">
        <f t="shared" si="3"/>
        <v>0</v>
      </c>
      <c r="AD15" s="5"/>
    </row>
    <row r="16" spans="1:30" s="6" customFormat="1" ht="15" customHeight="1" x14ac:dyDescent="0.25">
      <c r="A16" s="6" t="str">
        <f>Stammdaten!C17&amp;" "&amp;Stammdaten!D17</f>
        <v>12 Schülername 12</v>
      </c>
      <c r="B16" s="146"/>
      <c r="C16" s="147"/>
      <c r="D16" s="147"/>
      <c r="E16" s="147"/>
      <c r="F16" s="147"/>
      <c r="G16" s="147"/>
      <c r="H16" s="147"/>
      <c r="I16" s="147"/>
      <c r="J16" s="147"/>
      <c r="K16" s="147"/>
      <c r="L16" s="147"/>
      <c r="M16" s="147"/>
      <c r="N16" s="126">
        <f t="shared" si="1"/>
        <v>0</v>
      </c>
      <c r="O16" s="128">
        <f t="shared" si="2"/>
        <v>0</v>
      </c>
      <c r="P16" s="153"/>
      <c r="Q16" s="154"/>
      <c r="R16" s="154"/>
      <c r="S16" s="154"/>
      <c r="T16" s="154"/>
      <c r="U16" s="154"/>
      <c r="V16" s="154"/>
      <c r="W16" s="154"/>
      <c r="X16" s="154"/>
      <c r="Y16" s="154"/>
      <c r="Z16" s="154"/>
      <c r="AA16" s="154"/>
      <c r="AB16" s="126">
        <f t="shared" si="0"/>
        <v>0</v>
      </c>
      <c r="AC16" s="128">
        <f t="shared" si="3"/>
        <v>0</v>
      </c>
      <c r="AD16" s="5"/>
    </row>
    <row r="17" spans="1:30" s="6" customFormat="1" ht="15" customHeight="1" x14ac:dyDescent="0.25">
      <c r="A17" s="6" t="str">
        <f>Stammdaten!C18&amp;" "&amp;Stammdaten!D18</f>
        <v>13 Schülername 13</v>
      </c>
      <c r="B17" s="146"/>
      <c r="C17" s="147"/>
      <c r="D17" s="147"/>
      <c r="E17" s="147"/>
      <c r="F17" s="147"/>
      <c r="G17" s="147"/>
      <c r="H17" s="147"/>
      <c r="I17" s="147"/>
      <c r="J17" s="147"/>
      <c r="K17" s="147"/>
      <c r="L17" s="147"/>
      <c r="M17" s="147"/>
      <c r="N17" s="126">
        <f t="shared" si="1"/>
        <v>0</v>
      </c>
      <c r="O17" s="128">
        <f t="shared" si="2"/>
        <v>0</v>
      </c>
      <c r="P17" s="153"/>
      <c r="Q17" s="154"/>
      <c r="R17" s="154"/>
      <c r="S17" s="154"/>
      <c r="T17" s="154"/>
      <c r="U17" s="154"/>
      <c r="V17" s="154"/>
      <c r="W17" s="154"/>
      <c r="X17" s="154"/>
      <c r="Y17" s="154"/>
      <c r="Z17" s="154"/>
      <c r="AA17" s="154"/>
      <c r="AB17" s="126">
        <f t="shared" si="0"/>
        <v>0</v>
      </c>
      <c r="AC17" s="128">
        <f t="shared" si="3"/>
        <v>0</v>
      </c>
      <c r="AD17" s="5"/>
    </row>
    <row r="18" spans="1:30" s="6" customFormat="1" ht="15" customHeight="1" x14ac:dyDescent="0.25">
      <c r="A18" s="6" t="str">
        <f>Stammdaten!C19&amp;" "&amp;Stammdaten!D19</f>
        <v>14 Schülername 14</v>
      </c>
      <c r="B18" s="146"/>
      <c r="C18" s="147"/>
      <c r="D18" s="147"/>
      <c r="E18" s="147"/>
      <c r="F18" s="147"/>
      <c r="G18" s="147"/>
      <c r="H18" s="147"/>
      <c r="I18" s="147"/>
      <c r="J18" s="147"/>
      <c r="K18" s="147"/>
      <c r="L18" s="147"/>
      <c r="M18" s="147"/>
      <c r="N18" s="126">
        <f t="shared" si="1"/>
        <v>0</v>
      </c>
      <c r="O18" s="128">
        <f t="shared" si="2"/>
        <v>0</v>
      </c>
      <c r="P18" s="153"/>
      <c r="Q18" s="154"/>
      <c r="R18" s="154"/>
      <c r="S18" s="154"/>
      <c r="T18" s="154"/>
      <c r="U18" s="154"/>
      <c r="V18" s="154"/>
      <c r="W18" s="154"/>
      <c r="X18" s="154"/>
      <c r="Y18" s="154"/>
      <c r="Z18" s="154"/>
      <c r="AA18" s="154"/>
      <c r="AB18" s="126">
        <f t="shared" si="0"/>
        <v>0</v>
      </c>
      <c r="AC18" s="128">
        <f t="shared" si="3"/>
        <v>0</v>
      </c>
      <c r="AD18" s="5"/>
    </row>
    <row r="19" spans="1:30" s="6" customFormat="1" ht="15" customHeight="1" x14ac:dyDescent="0.25">
      <c r="A19" s="6" t="str">
        <f>Stammdaten!C20&amp;" "&amp;Stammdaten!D20</f>
        <v>15 Schülername 15</v>
      </c>
      <c r="B19" s="146"/>
      <c r="C19" s="147"/>
      <c r="D19" s="147"/>
      <c r="E19" s="147"/>
      <c r="F19" s="147"/>
      <c r="G19" s="147"/>
      <c r="H19" s="147"/>
      <c r="I19" s="147"/>
      <c r="J19" s="147"/>
      <c r="K19" s="147"/>
      <c r="L19" s="147"/>
      <c r="M19" s="147"/>
      <c r="N19" s="126">
        <f t="shared" si="1"/>
        <v>0</v>
      </c>
      <c r="O19" s="128">
        <f t="shared" si="2"/>
        <v>0</v>
      </c>
      <c r="P19" s="153"/>
      <c r="Q19" s="154"/>
      <c r="R19" s="154"/>
      <c r="S19" s="154"/>
      <c r="T19" s="154"/>
      <c r="U19" s="154"/>
      <c r="V19" s="154"/>
      <c r="W19" s="154"/>
      <c r="X19" s="154"/>
      <c r="Y19" s="154"/>
      <c r="Z19" s="154"/>
      <c r="AA19" s="154"/>
      <c r="AB19" s="126">
        <f t="shared" si="0"/>
        <v>0</v>
      </c>
      <c r="AC19" s="128">
        <f t="shared" si="3"/>
        <v>0</v>
      </c>
      <c r="AD19" s="5"/>
    </row>
    <row r="20" spans="1:30" s="6" customFormat="1" ht="15" customHeight="1" x14ac:dyDescent="0.25">
      <c r="A20" s="6" t="str">
        <f>Stammdaten!C21&amp;" "&amp;Stammdaten!D21</f>
        <v>16 Schülername 16</v>
      </c>
      <c r="B20" s="146"/>
      <c r="C20" s="147"/>
      <c r="D20" s="147"/>
      <c r="E20" s="147"/>
      <c r="F20" s="147"/>
      <c r="G20" s="147"/>
      <c r="H20" s="147"/>
      <c r="I20" s="147"/>
      <c r="J20" s="147"/>
      <c r="K20" s="147"/>
      <c r="L20" s="147"/>
      <c r="M20" s="147"/>
      <c r="N20" s="126">
        <f t="shared" si="1"/>
        <v>0</v>
      </c>
      <c r="O20" s="128">
        <f t="shared" si="2"/>
        <v>0</v>
      </c>
      <c r="P20" s="153"/>
      <c r="Q20" s="154"/>
      <c r="R20" s="154"/>
      <c r="S20" s="154"/>
      <c r="T20" s="154"/>
      <c r="U20" s="154"/>
      <c r="V20" s="154"/>
      <c r="W20" s="154"/>
      <c r="X20" s="154"/>
      <c r="Y20" s="154"/>
      <c r="Z20" s="154"/>
      <c r="AA20" s="154"/>
      <c r="AB20" s="126">
        <f t="shared" si="0"/>
        <v>0</v>
      </c>
      <c r="AC20" s="128">
        <f t="shared" si="3"/>
        <v>0</v>
      </c>
      <c r="AD20" s="5"/>
    </row>
    <row r="21" spans="1:30" s="6" customFormat="1" ht="15" customHeight="1" x14ac:dyDescent="0.25">
      <c r="A21" s="6" t="str">
        <f>Stammdaten!C22&amp;" "&amp;Stammdaten!D22</f>
        <v>17 Schülername 17</v>
      </c>
      <c r="B21" s="146"/>
      <c r="C21" s="147"/>
      <c r="D21" s="147"/>
      <c r="E21" s="147"/>
      <c r="F21" s="147"/>
      <c r="G21" s="147"/>
      <c r="H21" s="147"/>
      <c r="I21" s="147"/>
      <c r="J21" s="147"/>
      <c r="K21" s="147"/>
      <c r="L21" s="147"/>
      <c r="M21" s="147"/>
      <c r="N21" s="126">
        <f t="shared" si="1"/>
        <v>0</v>
      </c>
      <c r="O21" s="128">
        <f t="shared" si="2"/>
        <v>0</v>
      </c>
      <c r="P21" s="153"/>
      <c r="Q21" s="154"/>
      <c r="R21" s="154"/>
      <c r="S21" s="154"/>
      <c r="T21" s="154"/>
      <c r="U21" s="154"/>
      <c r="V21" s="154"/>
      <c r="W21" s="154"/>
      <c r="X21" s="154"/>
      <c r="Y21" s="154"/>
      <c r="Z21" s="154"/>
      <c r="AA21" s="154"/>
      <c r="AB21" s="126">
        <f t="shared" si="0"/>
        <v>0</v>
      </c>
      <c r="AC21" s="128">
        <f t="shared" si="3"/>
        <v>0</v>
      </c>
      <c r="AD21" s="5"/>
    </row>
    <row r="22" spans="1:30" s="6" customFormat="1" ht="15" customHeight="1" x14ac:dyDescent="0.25">
      <c r="A22" s="6" t="str">
        <f>Stammdaten!C23&amp;" "&amp;Stammdaten!D23</f>
        <v>18 Schülername 18</v>
      </c>
      <c r="B22" s="146"/>
      <c r="C22" s="147"/>
      <c r="D22" s="147"/>
      <c r="E22" s="147"/>
      <c r="F22" s="147"/>
      <c r="G22" s="147"/>
      <c r="H22" s="147"/>
      <c r="I22" s="147"/>
      <c r="J22" s="147"/>
      <c r="K22" s="147"/>
      <c r="L22" s="147"/>
      <c r="M22" s="147"/>
      <c r="N22" s="126">
        <f t="shared" si="1"/>
        <v>0</v>
      </c>
      <c r="O22" s="128">
        <f t="shared" si="2"/>
        <v>0</v>
      </c>
      <c r="P22" s="153"/>
      <c r="Q22" s="154"/>
      <c r="R22" s="154"/>
      <c r="S22" s="154"/>
      <c r="T22" s="154"/>
      <c r="U22" s="154"/>
      <c r="V22" s="154"/>
      <c r="W22" s="154"/>
      <c r="X22" s="154"/>
      <c r="Y22" s="154"/>
      <c r="Z22" s="154"/>
      <c r="AA22" s="154"/>
      <c r="AB22" s="126">
        <f t="shared" si="0"/>
        <v>0</v>
      </c>
      <c r="AC22" s="128">
        <f t="shared" si="3"/>
        <v>0</v>
      </c>
      <c r="AD22" s="5"/>
    </row>
    <row r="23" spans="1:30" s="6" customFormat="1" ht="15" customHeight="1" x14ac:dyDescent="0.25">
      <c r="A23" s="6" t="str">
        <f>Stammdaten!C24&amp;" "&amp;Stammdaten!D24</f>
        <v>19 Schülername 19</v>
      </c>
      <c r="B23" s="146"/>
      <c r="C23" s="147"/>
      <c r="D23" s="147"/>
      <c r="E23" s="147"/>
      <c r="F23" s="147"/>
      <c r="G23" s="147"/>
      <c r="H23" s="147"/>
      <c r="I23" s="147"/>
      <c r="J23" s="147"/>
      <c r="K23" s="147"/>
      <c r="L23" s="147"/>
      <c r="M23" s="147"/>
      <c r="N23" s="126">
        <f t="shared" si="1"/>
        <v>0</v>
      </c>
      <c r="O23" s="128">
        <f t="shared" si="2"/>
        <v>0</v>
      </c>
      <c r="P23" s="153"/>
      <c r="Q23" s="154"/>
      <c r="R23" s="154"/>
      <c r="S23" s="154"/>
      <c r="T23" s="154"/>
      <c r="U23" s="154"/>
      <c r="V23" s="154"/>
      <c r="W23" s="154"/>
      <c r="X23" s="154"/>
      <c r="Y23" s="154"/>
      <c r="Z23" s="154"/>
      <c r="AA23" s="154"/>
      <c r="AB23" s="126">
        <f t="shared" si="0"/>
        <v>0</v>
      </c>
      <c r="AC23" s="128">
        <f t="shared" si="3"/>
        <v>0</v>
      </c>
      <c r="AD23" s="5"/>
    </row>
    <row r="24" spans="1:30" s="6" customFormat="1" ht="15" customHeight="1" x14ac:dyDescent="0.25">
      <c r="A24" s="6" t="str">
        <f>Stammdaten!C25&amp;" "&amp;Stammdaten!D25</f>
        <v>20 Schülername 20</v>
      </c>
      <c r="B24" s="146"/>
      <c r="C24" s="147"/>
      <c r="D24" s="147"/>
      <c r="E24" s="147"/>
      <c r="F24" s="147"/>
      <c r="G24" s="147"/>
      <c r="H24" s="147"/>
      <c r="I24" s="147"/>
      <c r="J24" s="147"/>
      <c r="K24" s="147"/>
      <c r="L24" s="147"/>
      <c r="M24" s="147"/>
      <c r="N24" s="126">
        <f t="shared" si="1"/>
        <v>0</v>
      </c>
      <c r="O24" s="128">
        <f t="shared" si="2"/>
        <v>0</v>
      </c>
      <c r="P24" s="153"/>
      <c r="Q24" s="154"/>
      <c r="R24" s="154"/>
      <c r="S24" s="154"/>
      <c r="T24" s="154"/>
      <c r="U24" s="154"/>
      <c r="V24" s="154"/>
      <c r="W24" s="154"/>
      <c r="X24" s="154"/>
      <c r="Y24" s="154"/>
      <c r="Z24" s="154"/>
      <c r="AA24" s="154"/>
      <c r="AB24" s="126">
        <f t="shared" si="0"/>
        <v>0</v>
      </c>
      <c r="AC24" s="128">
        <f t="shared" si="3"/>
        <v>0</v>
      </c>
      <c r="AD24" s="5"/>
    </row>
    <row r="25" spans="1:30" s="6" customFormat="1" ht="15" customHeight="1" x14ac:dyDescent="0.25">
      <c r="A25" s="6" t="str">
        <f>Stammdaten!C26&amp;" "&amp;Stammdaten!D26</f>
        <v>21 Schülername 21</v>
      </c>
      <c r="B25" s="146"/>
      <c r="C25" s="147"/>
      <c r="D25" s="147"/>
      <c r="E25" s="147"/>
      <c r="F25" s="147"/>
      <c r="G25" s="147"/>
      <c r="H25" s="147"/>
      <c r="I25" s="147"/>
      <c r="J25" s="147"/>
      <c r="K25" s="147"/>
      <c r="L25" s="147"/>
      <c r="M25" s="147"/>
      <c r="N25" s="126">
        <f t="shared" si="1"/>
        <v>0</v>
      </c>
      <c r="O25" s="128">
        <f t="shared" si="2"/>
        <v>0</v>
      </c>
      <c r="P25" s="153"/>
      <c r="Q25" s="154"/>
      <c r="R25" s="154"/>
      <c r="S25" s="154"/>
      <c r="T25" s="154"/>
      <c r="U25" s="154"/>
      <c r="V25" s="154"/>
      <c r="W25" s="154"/>
      <c r="X25" s="154"/>
      <c r="Y25" s="154"/>
      <c r="Z25" s="154"/>
      <c r="AA25" s="154"/>
      <c r="AB25" s="126">
        <f t="shared" si="0"/>
        <v>0</v>
      </c>
      <c r="AC25" s="128">
        <f t="shared" si="3"/>
        <v>0</v>
      </c>
      <c r="AD25" s="5"/>
    </row>
    <row r="26" spans="1:30" s="6" customFormat="1" ht="15" customHeight="1" x14ac:dyDescent="0.25">
      <c r="A26" s="6" t="str">
        <f>Stammdaten!C27&amp;" "&amp;Stammdaten!D27</f>
        <v>22 Schülername 22</v>
      </c>
      <c r="B26" s="146"/>
      <c r="C26" s="147"/>
      <c r="D26" s="147"/>
      <c r="E26" s="147"/>
      <c r="F26" s="147"/>
      <c r="G26" s="147"/>
      <c r="H26" s="147"/>
      <c r="I26" s="147"/>
      <c r="J26" s="147"/>
      <c r="K26" s="147"/>
      <c r="L26" s="147"/>
      <c r="M26" s="147"/>
      <c r="N26" s="126">
        <f t="shared" si="1"/>
        <v>0</v>
      </c>
      <c r="O26" s="128">
        <f t="shared" si="2"/>
        <v>0</v>
      </c>
      <c r="P26" s="153"/>
      <c r="Q26" s="154"/>
      <c r="R26" s="154"/>
      <c r="S26" s="154"/>
      <c r="T26" s="154"/>
      <c r="U26" s="154"/>
      <c r="V26" s="154"/>
      <c r="W26" s="154"/>
      <c r="X26" s="154"/>
      <c r="Y26" s="154"/>
      <c r="Z26" s="154"/>
      <c r="AA26" s="154"/>
      <c r="AB26" s="126">
        <f t="shared" si="0"/>
        <v>0</v>
      </c>
      <c r="AC26" s="128">
        <f t="shared" si="3"/>
        <v>0</v>
      </c>
      <c r="AD26" s="5"/>
    </row>
    <row r="27" spans="1:30" s="6" customFormat="1" ht="15" customHeight="1" x14ac:dyDescent="0.25">
      <c r="A27" s="6" t="str">
        <f>Stammdaten!C28&amp;" "&amp;Stammdaten!D28</f>
        <v>23 Schülername 23</v>
      </c>
      <c r="B27" s="146"/>
      <c r="C27" s="147"/>
      <c r="D27" s="147"/>
      <c r="E27" s="147"/>
      <c r="F27" s="147"/>
      <c r="G27" s="147"/>
      <c r="H27" s="147"/>
      <c r="I27" s="147"/>
      <c r="J27" s="147"/>
      <c r="K27" s="147"/>
      <c r="L27" s="147"/>
      <c r="M27" s="147"/>
      <c r="N27" s="126">
        <f t="shared" si="1"/>
        <v>0</v>
      </c>
      <c r="O27" s="128">
        <f t="shared" si="2"/>
        <v>0</v>
      </c>
      <c r="P27" s="153"/>
      <c r="Q27" s="154"/>
      <c r="R27" s="154"/>
      <c r="S27" s="154"/>
      <c r="T27" s="154"/>
      <c r="U27" s="154"/>
      <c r="V27" s="154"/>
      <c r="W27" s="154"/>
      <c r="X27" s="154"/>
      <c r="Y27" s="154"/>
      <c r="Z27" s="154"/>
      <c r="AA27" s="154"/>
      <c r="AB27" s="126">
        <f t="shared" si="0"/>
        <v>0</v>
      </c>
      <c r="AC27" s="128">
        <f t="shared" si="3"/>
        <v>0</v>
      </c>
      <c r="AD27" s="5"/>
    </row>
    <row r="28" spans="1:30" s="6" customFormat="1" ht="15" customHeight="1" x14ac:dyDescent="0.25">
      <c r="A28" s="6" t="str">
        <f>Stammdaten!C29&amp;" "&amp;Stammdaten!D29</f>
        <v>24 Schülername 24</v>
      </c>
      <c r="B28" s="146"/>
      <c r="C28" s="147"/>
      <c r="D28" s="147"/>
      <c r="E28" s="147"/>
      <c r="F28" s="147"/>
      <c r="G28" s="147"/>
      <c r="H28" s="147"/>
      <c r="I28" s="147"/>
      <c r="J28" s="147"/>
      <c r="K28" s="147"/>
      <c r="L28" s="147"/>
      <c r="M28" s="147"/>
      <c r="N28" s="126">
        <f t="shared" si="1"/>
        <v>0</v>
      </c>
      <c r="O28" s="128">
        <f t="shared" si="2"/>
        <v>0</v>
      </c>
      <c r="P28" s="153"/>
      <c r="Q28" s="154"/>
      <c r="R28" s="154"/>
      <c r="S28" s="154"/>
      <c r="T28" s="154"/>
      <c r="U28" s="154"/>
      <c r="V28" s="154"/>
      <c r="W28" s="154"/>
      <c r="X28" s="154"/>
      <c r="Y28" s="154"/>
      <c r="Z28" s="154"/>
      <c r="AA28" s="154"/>
      <c r="AB28" s="126">
        <f t="shared" si="0"/>
        <v>0</v>
      </c>
      <c r="AC28" s="128">
        <f t="shared" si="3"/>
        <v>0</v>
      </c>
      <c r="AD28" s="5"/>
    </row>
    <row r="29" spans="1:30" s="6" customFormat="1" ht="15" customHeight="1" x14ac:dyDescent="0.25">
      <c r="A29" s="6" t="str">
        <f>Stammdaten!C30&amp;" "&amp;Stammdaten!D30</f>
        <v>25 Schülername 25</v>
      </c>
      <c r="B29" s="146"/>
      <c r="C29" s="147"/>
      <c r="D29" s="147"/>
      <c r="E29" s="147"/>
      <c r="F29" s="147"/>
      <c r="G29" s="147"/>
      <c r="H29" s="147"/>
      <c r="I29" s="147"/>
      <c r="J29" s="147"/>
      <c r="K29" s="147"/>
      <c r="L29" s="147"/>
      <c r="M29" s="147"/>
      <c r="N29" s="126">
        <f t="shared" si="1"/>
        <v>0</v>
      </c>
      <c r="O29" s="128">
        <f t="shared" si="2"/>
        <v>0</v>
      </c>
      <c r="P29" s="153"/>
      <c r="Q29" s="154"/>
      <c r="R29" s="154"/>
      <c r="S29" s="154"/>
      <c r="T29" s="154"/>
      <c r="U29" s="154"/>
      <c r="V29" s="154"/>
      <c r="W29" s="154"/>
      <c r="X29" s="154"/>
      <c r="Y29" s="154"/>
      <c r="Z29" s="154"/>
      <c r="AA29" s="154"/>
      <c r="AB29" s="126">
        <f t="shared" si="0"/>
        <v>0</v>
      </c>
      <c r="AC29" s="128">
        <f t="shared" si="3"/>
        <v>0</v>
      </c>
      <c r="AD29" s="5"/>
    </row>
    <row r="30" spans="1:30" s="6" customFormat="1" ht="15" customHeight="1" x14ac:dyDescent="0.25">
      <c r="A30" s="6" t="str">
        <f>Stammdaten!C31&amp;" "&amp;Stammdaten!D31</f>
        <v>26 Schülername 26</v>
      </c>
      <c r="B30" s="146"/>
      <c r="C30" s="147"/>
      <c r="D30" s="147"/>
      <c r="E30" s="147"/>
      <c r="F30" s="147"/>
      <c r="G30" s="147"/>
      <c r="H30" s="147"/>
      <c r="I30" s="147"/>
      <c r="J30" s="147"/>
      <c r="K30" s="147"/>
      <c r="L30" s="147"/>
      <c r="M30" s="147"/>
      <c r="N30" s="126">
        <f t="shared" si="1"/>
        <v>0</v>
      </c>
      <c r="O30" s="128">
        <f t="shared" si="2"/>
        <v>0</v>
      </c>
      <c r="P30" s="153"/>
      <c r="Q30" s="154"/>
      <c r="R30" s="154"/>
      <c r="S30" s="154"/>
      <c r="T30" s="154"/>
      <c r="U30" s="154"/>
      <c r="V30" s="154"/>
      <c r="W30" s="154"/>
      <c r="X30" s="154"/>
      <c r="Y30" s="154"/>
      <c r="Z30" s="154"/>
      <c r="AA30" s="154"/>
      <c r="AB30" s="126">
        <f t="shared" si="0"/>
        <v>0</v>
      </c>
      <c r="AC30" s="128">
        <f t="shared" si="3"/>
        <v>0</v>
      </c>
      <c r="AD30" s="5"/>
    </row>
    <row r="31" spans="1:30" s="6" customFormat="1" ht="15" customHeight="1" x14ac:dyDescent="0.25">
      <c r="A31" s="6" t="str">
        <f>Stammdaten!C32&amp;" "&amp;Stammdaten!D32</f>
        <v>27 Schülername 27</v>
      </c>
      <c r="B31" s="146"/>
      <c r="C31" s="147"/>
      <c r="D31" s="147"/>
      <c r="E31" s="147"/>
      <c r="F31" s="147"/>
      <c r="G31" s="147"/>
      <c r="H31" s="147"/>
      <c r="I31" s="147"/>
      <c r="J31" s="147"/>
      <c r="K31" s="147"/>
      <c r="L31" s="147"/>
      <c r="M31" s="147"/>
      <c r="N31" s="126">
        <f t="shared" si="1"/>
        <v>0</v>
      </c>
      <c r="O31" s="128">
        <f t="shared" si="2"/>
        <v>0</v>
      </c>
      <c r="P31" s="153"/>
      <c r="Q31" s="154"/>
      <c r="R31" s="154"/>
      <c r="S31" s="154"/>
      <c r="T31" s="154"/>
      <c r="U31" s="154"/>
      <c r="V31" s="154"/>
      <c r="W31" s="154"/>
      <c r="X31" s="154"/>
      <c r="Y31" s="154"/>
      <c r="Z31" s="154"/>
      <c r="AA31" s="154"/>
      <c r="AB31" s="126">
        <f t="shared" si="0"/>
        <v>0</v>
      </c>
      <c r="AC31" s="128">
        <f t="shared" si="3"/>
        <v>0</v>
      </c>
      <c r="AD31" s="5"/>
    </row>
    <row r="32" spans="1:30" s="6" customFormat="1" ht="15" customHeight="1" x14ac:dyDescent="0.25">
      <c r="A32" s="6" t="str">
        <f>Stammdaten!C33&amp;" "&amp;Stammdaten!D33</f>
        <v>28 Schülername 28</v>
      </c>
      <c r="B32" s="146"/>
      <c r="C32" s="147"/>
      <c r="D32" s="147"/>
      <c r="E32" s="147"/>
      <c r="F32" s="147"/>
      <c r="G32" s="147"/>
      <c r="H32" s="147"/>
      <c r="I32" s="147"/>
      <c r="J32" s="147"/>
      <c r="K32" s="147"/>
      <c r="L32" s="147"/>
      <c r="M32" s="147"/>
      <c r="N32" s="126">
        <f t="shared" si="1"/>
        <v>0</v>
      </c>
      <c r="O32" s="128">
        <f t="shared" si="2"/>
        <v>0</v>
      </c>
      <c r="P32" s="153"/>
      <c r="Q32" s="154"/>
      <c r="R32" s="154"/>
      <c r="S32" s="154"/>
      <c r="T32" s="154"/>
      <c r="U32" s="154"/>
      <c r="V32" s="154"/>
      <c r="W32" s="154"/>
      <c r="X32" s="154"/>
      <c r="Y32" s="154"/>
      <c r="Z32" s="154"/>
      <c r="AA32" s="154"/>
      <c r="AB32" s="126">
        <f t="shared" si="0"/>
        <v>0</v>
      </c>
      <c r="AC32" s="128">
        <f t="shared" si="3"/>
        <v>0</v>
      </c>
      <c r="AD32" s="5"/>
    </row>
    <row r="33" spans="1:30" s="6" customFormat="1" ht="15" customHeight="1" x14ac:dyDescent="0.25">
      <c r="A33" s="6" t="str">
        <f>Stammdaten!C34&amp;" "&amp;Stammdaten!D34</f>
        <v>29 Schülername 29</v>
      </c>
      <c r="B33" s="146"/>
      <c r="C33" s="147"/>
      <c r="D33" s="147"/>
      <c r="E33" s="147"/>
      <c r="F33" s="147"/>
      <c r="G33" s="147"/>
      <c r="H33" s="147"/>
      <c r="I33" s="147"/>
      <c r="J33" s="147"/>
      <c r="K33" s="147"/>
      <c r="L33" s="147"/>
      <c r="M33" s="147"/>
      <c r="N33" s="126">
        <f t="shared" si="1"/>
        <v>0</v>
      </c>
      <c r="O33" s="128">
        <f t="shared" si="2"/>
        <v>0</v>
      </c>
      <c r="P33" s="153"/>
      <c r="Q33" s="154"/>
      <c r="R33" s="154"/>
      <c r="S33" s="154"/>
      <c r="T33" s="154"/>
      <c r="U33" s="154"/>
      <c r="V33" s="154"/>
      <c r="W33" s="154"/>
      <c r="X33" s="154"/>
      <c r="Y33" s="154"/>
      <c r="Z33" s="154"/>
      <c r="AA33" s="154"/>
      <c r="AB33" s="126">
        <f t="shared" si="0"/>
        <v>0</v>
      </c>
      <c r="AC33" s="128">
        <f t="shared" si="3"/>
        <v>0</v>
      </c>
      <c r="AD33" s="5"/>
    </row>
    <row r="34" spans="1:30" s="6" customFormat="1" ht="15" customHeight="1" x14ac:dyDescent="0.25">
      <c r="A34" s="6" t="str">
        <f>Stammdaten!C35&amp;" "&amp;Stammdaten!D35</f>
        <v>30 Schülername 30</v>
      </c>
      <c r="B34" s="146"/>
      <c r="C34" s="147"/>
      <c r="D34" s="147"/>
      <c r="E34" s="147"/>
      <c r="F34" s="147"/>
      <c r="G34" s="147"/>
      <c r="H34" s="147"/>
      <c r="I34" s="147"/>
      <c r="J34" s="147"/>
      <c r="K34" s="147"/>
      <c r="L34" s="147"/>
      <c r="M34" s="147"/>
      <c r="N34" s="126">
        <f t="shared" si="1"/>
        <v>0</v>
      </c>
      <c r="O34" s="128">
        <f t="shared" si="2"/>
        <v>0</v>
      </c>
      <c r="P34" s="153"/>
      <c r="Q34" s="154"/>
      <c r="R34" s="154"/>
      <c r="S34" s="154"/>
      <c r="T34" s="154"/>
      <c r="U34" s="154"/>
      <c r="V34" s="154"/>
      <c r="W34" s="154"/>
      <c r="X34" s="154"/>
      <c r="Y34" s="154"/>
      <c r="Z34" s="154"/>
      <c r="AA34" s="154"/>
      <c r="AB34" s="126">
        <f t="shared" si="0"/>
        <v>0</v>
      </c>
      <c r="AC34" s="128">
        <f t="shared" si="3"/>
        <v>0</v>
      </c>
      <c r="AD34" s="5"/>
    </row>
    <row r="35" spans="1:30" s="6" customFormat="1" ht="15" customHeight="1" x14ac:dyDescent="0.25">
      <c r="A35" s="6" t="str">
        <f>Stammdaten!C36&amp;" "&amp;Stammdaten!D36</f>
        <v>31 Schülername 31</v>
      </c>
      <c r="B35" s="146"/>
      <c r="C35" s="147"/>
      <c r="D35" s="147"/>
      <c r="E35" s="147"/>
      <c r="F35" s="147"/>
      <c r="G35" s="147"/>
      <c r="H35" s="147"/>
      <c r="I35" s="147"/>
      <c r="J35" s="147"/>
      <c r="K35" s="147"/>
      <c r="L35" s="147"/>
      <c r="M35" s="147"/>
      <c r="N35" s="126">
        <f t="shared" si="1"/>
        <v>0</v>
      </c>
      <c r="O35" s="128">
        <f t="shared" si="2"/>
        <v>0</v>
      </c>
      <c r="P35" s="153"/>
      <c r="Q35" s="154"/>
      <c r="R35" s="154"/>
      <c r="S35" s="154"/>
      <c r="T35" s="154"/>
      <c r="U35" s="154"/>
      <c r="V35" s="154"/>
      <c r="W35" s="154"/>
      <c r="X35" s="154"/>
      <c r="Y35" s="154"/>
      <c r="Z35" s="154"/>
      <c r="AA35" s="154"/>
      <c r="AB35" s="126">
        <f t="shared" si="0"/>
        <v>0</v>
      </c>
      <c r="AC35" s="128">
        <f t="shared" si="3"/>
        <v>0</v>
      </c>
      <c r="AD35" s="5"/>
    </row>
    <row r="36" spans="1:30" s="6" customFormat="1" ht="15" customHeight="1" x14ac:dyDescent="0.25">
      <c r="A36" s="6" t="str">
        <f>Stammdaten!C37&amp;" "&amp;Stammdaten!D37</f>
        <v>32 Schülername 32</v>
      </c>
      <c r="B36" s="146"/>
      <c r="C36" s="147"/>
      <c r="D36" s="147"/>
      <c r="E36" s="147"/>
      <c r="F36" s="147"/>
      <c r="G36" s="147"/>
      <c r="H36" s="147"/>
      <c r="I36" s="147"/>
      <c r="J36" s="147"/>
      <c r="K36" s="147"/>
      <c r="L36" s="147"/>
      <c r="M36" s="147"/>
      <c r="N36" s="126">
        <f t="shared" si="1"/>
        <v>0</v>
      </c>
      <c r="O36" s="128">
        <f t="shared" si="2"/>
        <v>0</v>
      </c>
      <c r="P36" s="153"/>
      <c r="Q36" s="154"/>
      <c r="R36" s="154"/>
      <c r="S36" s="154"/>
      <c r="T36" s="154"/>
      <c r="U36" s="154"/>
      <c r="V36" s="154"/>
      <c r="W36" s="154"/>
      <c r="X36" s="154"/>
      <c r="Y36" s="154"/>
      <c r="Z36" s="154"/>
      <c r="AA36" s="154"/>
      <c r="AB36" s="126">
        <f t="shared" si="0"/>
        <v>0</v>
      </c>
      <c r="AC36" s="128">
        <f t="shared" si="3"/>
        <v>0</v>
      </c>
      <c r="AD36" s="5"/>
    </row>
    <row r="37" spans="1:30" s="6" customFormat="1" ht="15" customHeight="1" x14ac:dyDescent="0.25">
      <c r="A37" s="6" t="str">
        <f>Stammdaten!C38&amp;" "&amp;Stammdaten!D38</f>
        <v>33 Schülername 33</v>
      </c>
      <c r="B37" s="146"/>
      <c r="C37" s="147"/>
      <c r="D37" s="147"/>
      <c r="E37" s="147"/>
      <c r="F37" s="147"/>
      <c r="G37" s="147"/>
      <c r="H37" s="147"/>
      <c r="I37" s="147"/>
      <c r="J37" s="147"/>
      <c r="K37" s="147"/>
      <c r="L37" s="147"/>
      <c r="M37" s="147"/>
      <c r="N37" s="126">
        <f t="shared" si="1"/>
        <v>0</v>
      </c>
      <c r="O37" s="128">
        <f t="shared" si="2"/>
        <v>0</v>
      </c>
      <c r="P37" s="153"/>
      <c r="Q37" s="154"/>
      <c r="R37" s="154"/>
      <c r="S37" s="154"/>
      <c r="T37" s="154"/>
      <c r="U37" s="154"/>
      <c r="V37" s="154"/>
      <c r="W37" s="154"/>
      <c r="X37" s="154"/>
      <c r="Y37" s="154"/>
      <c r="Z37" s="154"/>
      <c r="AA37" s="154"/>
      <c r="AB37" s="126">
        <f t="shared" si="0"/>
        <v>0</v>
      </c>
      <c r="AC37" s="128">
        <f t="shared" si="3"/>
        <v>0</v>
      </c>
      <c r="AD37" s="5"/>
    </row>
    <row r="38" spans="1:30" s="6" customFormat="1" ht="15" customHeight="1" x14ac:dyDescent="0.25">
      <c r="A38" s="6" t="str">
        <f>Stammdaten!C39&amp;" "&amp;Stammdaten!D39</f>
        <v>34 Schülername 34</v>
      </c>
      <c r="B38" s="146"/>
      <c r="C38" s="147"/>
      <c r="D38" s="147"/>
      <c r="E38" s="147"/>
      <c r="F38" s="147"/>
      <c r="G38" s="147"/>
      <c r="H38" s="147"/>
      <c r="I38" s="147"/>
      <c r="J38" s="147"/>
      <c r="K38" s="147"/>
      <c r="L38" s="147"/>
      <c r="M38" s="147"/>
      <c r="N38" s="126">
        <f t="shared" si="1"/>
        <v>0</v>
      </c>
      <c r="O38" s="128">
        <f t="shared" si="2"/>
        <v>0</v>
      </c>
      <c r="P38" s="153"/>
      <c r="Q38" s="154"/>
      <c r="R38" s="154"/>
      <c r="S38" s="154"/>
      <c r="T38" s="154"/>
      <c r="U38" s="154"/>
      <c r="V38" s="154"/>
      <c r="W38" s="154"/>
      <c r="X38" s="154"/>
      <c r="Y38" s="154"/>
      <c r="Z38" s="154"/>
      <c r="AA38" s="154"/>
      <c r="AB38" s="126">
        <f t="shared" si="0"/>
        <v>0</v>
      </c>
      <c r="AC38" s="128">
        <f t="shared" si="3"/>
        <v>0</v>
      </c>
      <c r="AD38" s="5"/>
    </row>
    <row r="39" spans="1:30" s="6" customFormat="1" ht="15" customHeight="1" x14ac:dyDescent="0.25">
      <c r="A39" s="6" t="str">
        <f>Stammdaten!C40&amp;" "&amp;Stammdaten!D40</f>
        <v>35 Schülername 35</v>
      </c>
      <c r="B39" s="146"/>
      <c r="C39" s="147"/>
      <c r="D39" s="147"/>
      <c r="E39" s="147"/>
      <c r="F39" s="147"/>
      <c r="G39" s="147"/>
      <c r="H39" s="147"/>
      <c r="I39" s="147"/>
      <c r="J39" s="147"/>
      <c r="K39" s="147"/>
      <c r="L39" s="147"/>
      <c r="M39" s="147"/>
      <c r="N39" s="126">
        <f t="shared" si="1"/>
        <v>0</v>
      </c>
      <c r="O39" s="128">
        <f t="shared" si="2"/>
        <v>0</v>
      </c>
      <c r="P39" s="153"/>
      <c r="Q39" s="154"/>
      <c r="R39" s="154"/>
      <c r="S39" s="154"/>
      <c r="T39" s="154"/>
      <c r="U39" s="154"/>
      <c r="V39" s="154"/>
      <c r="W39" s="154"/>
      <c r="X39" s="154"/>
      <c r="Y39" s="154"/>
      <c r="Z39" s="154"/>
      <c r="AA39" s="154"/>
      <c r="AB39" s="126">
        <f t="shared" si="0"/>
        <v>0</v>
      </c>
      <c r="AC39" s="128">
        <f t="shared" si="3"/>
        <v>0</v>
      </c>
      <c r="AD39" s="5"/>
    </row>
    <row r="40" spans="1:30" s="6" customFormat="1" ht="15" customHeight="1" x14ac:dyDescent="0.25">
      <c r="A40" s="6" t="str">
        <f>Stammdaten!C41&amp;" "&amp;Stammdaten!D41</f>
        <v>36 Schülername 36</v>
      </c>
      <c r="B40" s="146"/>
      <c r="C40" s="147"/>
      <c r="D40" s="147"/>
      <c r="E40" s="147"/>
      <c r="F40" s="147"/>
      <c r="G40" s="147"/>
      <c r="H40" s="147"/>
      <c r="I40" s="147"/>
      <c r="J40" s="147"/>
      <c r="K40" s="147"/>
      <c r="L40" s="147"/>
      <c r="M40" s="147"/>
      <c r="N40" s="126">
        <f>SUM(B40:M40)</f>
        <v>0</v>
      </c>
      <c r="O40" s="128">
        <f t="shared" si="2"/>
        <v>0</v>
      </c>
      <c r="P40" s="153"/>
      <c r="Q40" s="154"/>
      <c r="R40" s="154"/>
      <c r="S40" s="154"/>
      <c r="T40" s="154"/>
      <c r="U40" s="154"/>
      <c r="V40" s="154"/>
      <c r="W40" s="154"/>
      <c r="X40" s="154"/>
      <c r="Y40" s="154"/>
      <c r="Z40" s="154"/>
      <c r="AA40" s="154"/>
      <c r="AB40" s="126">
        <f t="shared" si="0"/>
        <v>0</v>
      </c>
      <c r="AC40" s="128">
        <f>AB40/$AB$4*100</f>
        <v>0</v>
      </c>
      <c r="AD40" s="5"/>
    </row>
  </sheetData>
  <mergeCells count="2">
    <mergeCell ref="B1:O1"/>
    <mergeCell ref="P1:AC1"/>
  </mergeCells>
  <phoneticPr fontId="1"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581D-19CA-48F6-BD70-35EECE9FA0CE}">
  <sheetPr>
    <tabColor theme="9" tint="0.79998168889431442"/>
  </sheetPr>
  <dimension ref="A1:ED42"/>
  <sheetViews>
    <sheetView showGridLines="0" workbookViewId="0">
      <pane xSplit="1" ySplit="6" topLeftCell="B7" activePane="bottomRight" state="frozen"/>
      <selection pane="topRight" activeCell="B1" sqref="B1"/>
      <selection pane="bottomLeft" activeCell="A6" sqref="A6"/>
      <selection pane="bottomRight" activeCell="B1" sqref="B1:BO1"/>
    </sheetView>
  </sheetViews>
  <sheetFormatPr baseColWidth="10" defaultColWidth="5.7109375" defaultRowHeight="15" customHeight="1" outlineLevelCol="1" x14ac:dyDescent="0.25"/>
  <cols>
    <col min="1" max="1" width="21.42578125" style="9" customWidth="1"/>
    <col min="2" max="2" width="7.140625" style="93" customWidth="1" outlineLevel="1"/>
    <col min="3" max="65" width="7.140625" style="112" customWidth="1" outlineLevel="1"/>
    <col min="66" max="66" width="8.5703125" style="93" customWidth="1"/>
    <col min="67" max="67" width="8.5703125" style="115" customWidth="1"/>
    <col min="68" max="68" width="7.140625" style="93" customWidth="1" outlineLevel="1"/>
    <col min="69" max="131" width="7.140625" style="112" customWidth="1" outlineLevel="1"/>
    <col min="132" max="132" width="8.5703125" style="93" customWidth="1"/>
    <col min="133" max="133" width="8.5703125" style="115" customWidth="1"/>
    <col min="134" max="134" width="5.7109375" style="8"/>
    <col min="135" max="16384" width="5.7109375" style="9"/>
  </cols>
  <sheetData>
    <row r="1" spans="1:134" s="50" customFormat="1" ht="15" customHeight="1" x14ac:dyDescent="0.25">
      <c r="A1" s="168" t="str">
        <f>Stammdaten!C2&amp;" "&amp;Stammdaten!C4&amp;" "&amp;Stammdaten!C3</f>
        <v>6B Englisch 24/25</v>
      </c>
      <c r="B1" s="276" t="s">
        <v>107</v>
      </c>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8"/>
      <c r="BP1" s="276" t="s">
        <v>108</v>
      </c>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c r="DI1" s="277"/>
      <c r="DJ1" s="277"/>
      <c r="DK1" s="277"/>
      <c r="DL1" s="277"/>
      <c r="DM1" s="277"/>
      <c r="DN1" s="277"/>
      <c r="DO1" s="277"/>
      <c r="DP1" s="277"/>
      <c r="DQ1" s="277"/>
      <c r="DR1" s="277"/>
      <c r="DS1" s="277"/>
      <c r="DT1" s="277"/>
      <c r="DU1" s="277"/>
      <c r="DV1" s="277"/>
      <c r="DW1" s="277"/>
      <c r="DX1" s="277"/>
      <c r="DY1" s="277"/>
      <c r="DZ1" s="277"/>
      <c r="EA1" s="277"/>
      <c r="EB1" s="277"/>
      <c r="EC1" s="278"/>
      <c r="ED1" s="49"/>
    </row>
    <row r="2" spans="1:134" s="50" customFormat="1" ht="15" customHeight="1" x14ac:dyDescent="0.25">
      <c r="A2" s="50" t="s">
        <v>113</v>
      </c>
      <c r="B2" s="129">
        <v>1</v>
      </c>
      <c r="C2" s="130">
        <v>2</v>
      </c>
      <c r="D2" s="130">
        <v>3</v>
      </c>
      <c r="E2" s="130">
        <v>4</v>
      </c>
      <c r="F2" s="130">
        <v>5</v>
      </c>
      <c r="G2" s="130">
        <v>6</v>
      </c>
      <c r="H2" s="130">
        <v>7</v>
      </c>
      <c r="I2" s="130">
        <v>8</v>
      </c>
      <c r="J2" s="130">
        <v>9</v>
      </c>
      <c r="K2" s="130">
        <v>10</v>
      </c>
      <c r="L2" s="130">
        <v>11</v>
      </c>
      <c r="M2" s="130">
        <v>12</v>
      </c>
      <c r="N2" s="130">
        <v>13</v>
      </c>
      <c r="O2" s="130">
        <v>14</v>
      </c>
      <c r="P2" s="130">
        <v>15</v>
      </c>
      <c r="Q2" s="130">
        <v>16</v>
      </c>
      <c r="R2" s="130">
        <v>17</v>
      </c>
      <c r="S2" s="130">
        <v>18</v>
      </c>
      <c r="T2" s="130">
        <v>19</v>
      </c>
      <c r="U2" s="130">
        <v>20</v>
      </c>
      <c r="V2" s="130">
        <v>21</v>
      </c>
      <c r="W2" s="130">
        <v>22</v>
      </c>
      <c r="X2" s="130">
        <v>23</v>
      </c>
      <c r="Y2" s="130">
        <v>24</v>
      </c>
      <c r="Z2" s="130">
        <v>25</v>
      </c>
      <c r="AA2" s="130">
        <v>26</v>
      </c>
      <c r="AB2" s="130">
        <v>27</v>
      </c>
      <c r="AC2" s="130">
        <v>28</v>
      </c>
      <c r="AD2" s="130">
        <v>29</v>
      </c>
      <c r="AE2" s="130">
        <v>30</v>
      </c>
      <c r="AF2" s="130">
        <v>31</v>
      </c>
      <c r="AG2" s="130">
        <v>32</v>
      </c>
      <c r="AH2" s="130">
        <v>33</v>
      </c>
      <c r="AI2" s="130">
        <v>34</v>
      </c>
      <c r="AJ2" s="130">
        <v>35</v>
      </c>
      <c r="AK2" s="130">
        <v>36</v>
      </c>
      <c r="AL2" s="130">
        <v>37</v>
      </c>
      <c r="AM2" s="130">
        <v>38</v>
      </c>
      <c r="AN2" s="130">
        <v>39</v>
      </c>
      <c r="AO2" s="130">
        <v>40</v>
      </c>
      <c r="AP2" s="130">
        <v>41</v>
      </c>
      <c r="AQ2" s="130">
        <v>42</v>
      </c>
      <c r="AR2" s="130">
        <v>43</v>
      </c>
      <c r="AS2" s="130">
        <v>44</v>
      </c>
      <c r="AT2" s="130">
        <v>45</v>
      </c>
      <c r="AU2" s="130">
        <v>46</v>
      </c>
      <c r="AV2" s="130">
        <v>47</v>
      </c>
      <c r="AW2" s="130">
        <v>48</v>
      </c>
      <c r="AX2" s="130">
        <v>49</v>
      </c>
      <c r="AY2" s="130">
        <v>50</v>
      </c>
      <c r="AZ2" s="130">
        <v>51</v>
      </c>
      <c r="BA2" s="130">
        <v>52</v>
      </c>
      <c r="BB2" s="130">
        <v>53</v>
      </c>
      <c r="BC2" s="130">
        <v>54</v>
      </c>
      <c r="BD2" s="130">
        <v>55</v>
      </c>
      <c r="BE2" s="130">
        <v>56</v>
      </c>
      <c r="BF2" s="130">
        <v>57</v>
      </c>
      <c r="BG2" s="130">
        <v>58</v>
      </c>
      <c r="BH2" s="130">
        <v>59</v>
      </c>
      <c r="BI2" s="130">
        <v>60</v>
      </c>
      <c r="BJ2" s="130">
        <v>61</v>
      </c>
      <c r="BK2" s="130">
        <v>62</v>
      </c>
      <c r="BL2" s="130">
        <v>63</v>
      </c>
      <c r="BM2" s="130">
        <v>64</v>
      </c>
      <c r="BN2" s="169"/>
      <c r="BO2" s="170"/>
      <c r="BP2" s="129">
        <v>65</v>
      </c>
      <c r="BQ2" s="130">
        <v>66</v>
      </c>
      <c r="BR2" s="130">
        <v>67</v>
      </c>
      <c r="BS2" s="130">
        <v>68</v>
      </c>
      <c r="BT2" s="130">
        <v>69</v>
      </c>
      <c r="BU2" s="130">
        <v>70</v>
      </c>
      <c r="BV2" s="130">
        <v>71</v>
      </c>
      <c r="BW2" s="130">
        <v>72</v>
      </c>
      <c r="BX2" s="130">
        <v>73</v>
      </c>
      <c r="BY2" s="130">
        <v>74</v>
      </c>
      <c r="BZ2" s="130">
        <v>75</v>
      </c>
      <c r="CA2" s="130">
        <v>76</v>
      </c>
      <c r="CB2" s="130">
        <v>77</v>
      </c>
      <c r="CC2" s="130">
        <v>78</v>
      </c>
      <c r="CD2" s="130">
        <v>79</v>
      </c>
      <c r="CE2" s="130">
        <v>80</v>
      </c>
      <c r="CF2" s="130">
        <v>81</v>
      </c>
      <c r="CG2" s="130">
        <v>82</v>
      </c>
      <c r="CH2" s="130">
        <v>83</v>
      </c>
      <c r="CI2" s="130">
        <v>84</v>
      </c>
      <c r="CJ2" s="130">
        <v>85</v>
      </c>
      <c r="CK2" s="130">
        <v>86</v>
      </c>
      <c r="CL2" s="130">
        <v>87</v>
      </c>
      <c r="CM2" s="130">
        <v>88</v>
      </c>
      <c r="CN2" s="130">
        <v>89</v>
      </c>
      <c r="CO2" s="130">
        <v>90</v>
      </c>
      <c r="CP2" s="130">
        <v>91</v>
      </c>
      <c r="CQ2" s="130">
        <v>92</v>
      </c>
      <c r="CR2" s="130">
        <v>93</v>
      </c>
      <c r="CS2" s="130">
        <v>94</v>
      </c>
      <c r="CT2" s="130">
        <v>95</v>
      </c>
      <c r="CU2" s="130">
        <v>96</v>
      </c>
      <c r="CV2" s="130">
        <v>97</v>
      </c>
      <c r="CW2" s="130">
        <v>98</v>
      </c>
      <c r="CX2" s="130">
        <v>99</v>
      </c>
      <c r="CY2" s="130">
        <v>100</v>
      </c>
      <c r="CZ2" s="130">
        <v>101</v>
      </c>
      <c r="DA2" s="130">
        <v>102</v>
      </c>
      <c r="DB2" s="130">
        <v>103</v>
      </c>
      <c r="DC2" s="130">
        <v>104</v>
      </c>
      <c r="DD2" s="130">
        <v>105</v>
      </c>
      <c r="DE2" s="130">
        <v>106</v>
      </c>
      <c r="DF2" s="130">
        <v>107</v>
      </c>
      <c r="DG2" s="130">
        <v>108</v>
      </c>
      <c r="DH2" s="130">
        <v>109</v>
      </c>
      <c r="DI2" s="130">
        <v>110</v>
      </c>
      <c r="DJ2" s="130">
        <v>111</v>
      </c>
      <c r="DK2" s="130">
        <v>112</v>
      </c>
      <c r="DL2" s="130">
        <v>113</v>
      </c>
      <c r="DM2" s="130">
        <v>114</v>
      </c>
      <c r="DN2" s="130">
        <v>115</v>
      </c>
      <c r="DO2" s="130">
        <v>116</v>
      </c>
      <c r="DP2" s="130">
        <v>117</v>
      </c>
      <c r="DQ2" s="130">
        <v>118</v>
      </c>
      <c r="DR2" s="130">
        <v>119</v>
      </c>
      <c r="DS2" s="130">
        <v>120</v>
      </c>
      <c r="DT2" s="130">
        <v>121</v>
      </c>
      <c r="DU2" s="130">
        <v>122</v>
      </c>
      <c r="DV2" s="130">
        <v>123</v>
      </c>
      <c r="DW2" s="130">
        <v>124</v>
      </c>
      <c r="DX2" s="130">
        <v>125</v>
      </c>
      <c r="DY2" s="130">
        <v>126</v>
      </c>
      <c r="DZ2" s="130">
        <v>127</v>
      </c>
      <c r="EA2" s="130">
        <v>128</v>
      </c>
      <c r="EB2" s="169"/>
      <c r="EC2" s="170"/>
      <c r="ED2" s="49"/>
    </row>
    <row r="3" spans="1:134" s="50" customFormat="1" ht="15" customHeight="1" x14ac:dyDescent="0.25">
      <c r="A3" s="50" t="s">
        <v>109</v>
      </c>
      <c r="B3" s="129" t="s">
        <v>110</v>
      </c>
      <c r="C3" s="130" t="s">
        <v>111</v>
      </c>
      <c r="D3" s="130" t="s">
        <v>112</v>
      </c>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69"/>
      <c r="BO3" s="170"/>
      <c r="BP3" s="129" t="s">
        <v>110</v>
      </c>
      <c r="BQ3" s="130" t="s">
        <v>111</v>
      </c>
      <c r="BR3" s="130" t="s">
        <v>112</v>
      </c>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69"/>
      <c r="EC3" s="170"/>
      <c r="ED3" s="49"/>
    </row>
    <row r="4" spans="1:134" s="50" customFormat="1" ht="15" customHeight="1" x14ac:dyDescent="0.25">
      <c r="A4" s="50" t="s">
        <v>103</v>
      </c>
      <c r="B4" s="129">
        <v>1</v>
      </c>
      <c r="C4" s="130">
        <v>2</v>
      </c>
      <c r="D4" s="130">
        <v>3</v>
      </c>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69"/>
      <c r="BO4" s="170"/>
      <c r="BP4" s="129">
        <v>1</v>
      </c>
      <c r="BQ4" s="130">
        <v>2</v>
      </c>
      <c r="BR4" s="130">
        <v>3</v>
      </c>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69"/>
      <c r="EC4" s="170"/>
      <c r="ED4" s="49"/>
    </row>
    <row r="5" spans="1:134" s="110" customFormat="1" ht="15" customHeight="1" x14ac:dyDescent="0.25">
      <c r="A5" s="110" t="s">
        <v>93</v>
      </c>
      <c r="B5" s="132"/>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69" t="s">
        <v>100</v>
      </c>
      <c r="BO5" s="170" t="s">
        <v>43</v>
      </c>
      <c r="BP5" s="132"/>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c r="DI5" s="133"/>
      <c r="DJ5" s="133"/>
      <c r="DK5" s="133"/>
      <c r="DL5" s="133"/>
      <c r="DM5" s="133"/>
      <c r="DN5" s="133"/>
      <c r="DO5" s="133"/>
      <c r="DP5" s="133"/>
      <c r="DQ5" s="133"/>
      <c r="DR5" s="133"/>
      <c r="DS5" s="133"/>
      <c r="DT5" s="133"/>
      <c r="DU5" s="133"/>
      <c r="DV5" s="133"/>
      <c r="DW5" s="133"/>
      <c r="DX5" s="133"/>
      <c r="DY5" s="133"/>
      <c r="DZ5" s="133"/>
      <c r="EA5" s="133"/>
      <c r="EB5" s="169" t="s">
        <v>100</v>
      </c>
      <c r="EC5" s="170" t="s">
        <v>43</v>
      </c>
      <c r="ED5" s="109"/>
    </row>
    <row r="6" spans="1:134" s="58" customFormat="1" ht="15" customHeight="1" thickBot="1" x14ac:dyDescent="0.3">
      <c r="A6" s="51" t="s">
        <v>98</v>
      </c>
      <c r="B6" s="75">
        <f>IF(EXACT(B3,"W"),2,1)</f>
        <v>1</v>
      </c>
      <c r="C6" s="77">
        <f>IF(EXACT(C3,"W"),2,1)</f>
        <v>2</v>
      </c>
      <c r="D6" s="77">
        <f t="shared" ref="D6:BM6" si="0">IF(EXACT(D3,"W"),2,1)</f>
        <v>1</v>
      </c>
      <c r="E6" s="77">
        <f t="shared" si="0"/>
        <v>1</v>
      </c>
      <c r="F6" s="77">
        <f t="shared" si="0"/>
        <v>1</v>
      </c>
      <c r="G6" s="77">
        <f t="shared" si="0"/>
        <v>1</v>
      </c>
      <c r="H6" s="77">
        <f t="shared" si="0"/>
        <v>1</v>
      </c>
      <c r="I6" s="77">
        <f t="shared" si="0"/>
        <v>1</v>
      </c>
      <c r="J6" s="77">
        <f t="shared" si="0"/>
        <v>1</v>
      </c>
      <c r="K6" s="77">
        <f t="shared" si="0"/>
        <v>1</v>
      </c>
      <c r="L6" s="77">
        <f t="shared" si="0"/>
        <v>1</v>
      </c>
      <c r="M6" s="77">
        <f t="shared" si="0"/>
        <v>1</v>
      </c>
      <c r="N6" s="77">
        <f t="shared" si="0"/>
        <v>1</v>
      </c>
      <c r="O6" s="77">
        <f t="shared" si="0"/>
        <v>1</v>
      </c>
      <c r="P6" s="77">
        <f t="shared" si="0"/>
        <v>1</v>
      </c>
      <c r="Q6" s="77">
        <f t="shared" si="0"/>
        <v>1</v>
      </c>
      <c r="R6" s="77">
        <f t="shared" si="0"/>
        <v>1</v>
      </c>
      <c r="S6" s="77">
        <f t="shared" si="0"/>
        <v>1</v>
      </c>
      <c r="T6" s="77">
        <f t="shared" si="0"/>
        <v>1</v>
      </c>
      <c r="U6" s="77">
        <f t="shared" si="0"/>
        <v>1</v>
      </c>
      <c r="V6" s="77">
        <f t="shared" si="0"/>
        <v>1</v>
      </c>
      <c r="W6" s="77">
        <f t="shared" si="0"/>
        <v>1</v>
      </c>
      <c r="X6" s="77">
        <f t="shared" si="0"/>
        <v>1</v>
      </c>
      <c r="Y6" s="77">
        <f t="shared" si="0"/>
        <v>1</v>
      </c>
      <c r="Z6" s="77">
        <f t="shared" si="0"/>
        <v>1</v>
      </c>
      <c r="AA6" s="77">
        <f t="shared" si="0"/>
        <v>1</v>
      </c>
      <c r="AB6" s="77">
        <f t="shared" si="0"/>
        <v>1</v>
      </c>
      <c r="AC6" s="77">
        <f t="shared" si="0"/>
        <v>1</v>
      </c>
      <c r="AD6" s="77">
        <f t="shared" si="0"/>
        <v>1</v>
      </c>
      <c r="AE6" s="77">
        <f t="shared" si="0"/>
        <v>1</v>
      </c>
      <c r="AF6" s="77">
        <f t="shared" si="0"/>
        <v>1</v>
      </c>
      <c r="AG6" s="77">
        <f t="shared" si="0"/>
        <v>1</v>
      </c>
      <c r="AH6" s="77">
        <f t="shared" si="0"/>
        <v>1</v>
      </c>
      <c r="AI6" s="77">
        <f t="shared" si="0"/>
        <v>1</v>
      </c>
      <c r="AJ6" s="77">
        <f t="shared" si="0"/>
        <v>1</v>
      </c>
      <c r="AK6" s="77">
        <f t="shared" si="0"/>
        <v>1</v>
      </c>
      <c r="AL6" s="77">
        <f t="shared" si="0"/>
        <v>1</v>
      </c>
      <c r="AM6" s="77">
        <f t="shared" si="0"/>
        <v>1</v>
      </c>
      <c r="AN6" s="77">
        <f t="shared" si="0"/>
        <v>1</v>
      </c>
      <c r="AO6" s="77">
        <f t="shared" si="0"/>
        <v>1</v>
      </c>
      <c r="AP6" s="77">
        <f t="shared" si="0"/>
        <v>1</v>
      </c>
      <c r="AQ6" s="77">
        <f t="shared" si="0"/>
        <v>1</v>
      </c>
      <c r="AR6" s="77">
        <f t="shared" si="0"/>
        <v>1</v>
      </c>
      <c r="AS6" s="77">
        <f t="shared" si="0"/>
        <v>1</v>
      </c>
      <c r="AT6" s="77">
        <f t="shared" si="0"/>
        <v>1</v>
      </c>
      <c r="AU6" s="77">
        <f t="shared" si="0"/>
        <v>1</v>
      </c>
      <c r="AV6" s="77">
        <f t="shared" si="0"/>
        <v>1</v>
      </c>
      <c r="AW6" s="77">
        <f t="shared" si="0"/>
        <v>1</v>
      </c>
      <c r="AX6" s="77">
        <f t="shared" si="0"/>
        <v>1</v>
      </c>
      <c r="AY6" s="77">
        <f t="shared" si="0"/>
        <v>1</v>
      </c>
      <c r="AZ6" s="77">
        <f t="shared" si="0"/>
        <v>1</v>
      </c>
      <c r="BA6" s="77">
        <f t="shared" si="0"/>
        <v>1</v>
      </c>
      <c r="BB6" s="77">
        <f t="shared" si="0"/>
        <v>1</v>
      </c>
      <c r="BC6" s="77">
        <f t="shared" si="0"/>
        <v>1</v>
      </c>
      <c r="BD6" s="77">
        <f t="shared" si="0"/>
        <v>1</v>
      </c>
      <c r="BE6" s="77">
        <f t="shared" si="0"/>
        <v>1</v>
      </c>
      <c r="BF6" s="77">
        <f t="shared" si="0"/>
        <v>1</v>
      </c>
      <c r="BG6" s="77">
        <f t="shared" si="0"/>
        <v>1</v>
      </c>
      <c r="BH6" s="77">
        <f t="shared" si="0"/>
        <v>1</v>
      </c>
      <c r="BI6" s="77">
        <f t="shared" si="0"/>
        <v>1</v>
      </c>
      <c r="BJ6" s="77">
        <f t="shared" si="0"/>
        <v>1</v>
      </c>
      <c r="BK6" s="77">
        <f t="shared" si="0"/>
        <v>1</v>
      </c>
      <c r="BL6" s="77">
        <f t="shared" si="0"/>
        <v>1</v>
      </c>
      <c r="BM6" s="77">
        <f t="shared" si="0"/>
        <v>1</v>
      </c>
      <c r="BN6" s="171">
        <f t="shared" ref="BN6:BN42" si="1">SUM(B6:BM6)</f>
        <v>65</v>
      </c>
      <c r="BO6" s="172"/>
      <c r="BP6" s="75">
        <f>IF(EXACT(BP3,"W"),2,1)</f>
        <v>1</v>
      </c>
      <c r="BQ6" s="77">
        <f>IF(EXACT(BQ3,"W"),2,1)</f>
        <v>2</v>
      </c>
      <c r="BR6" s="77">
        <f t="shared" ref="BR6:EA6" si="2">IF(EXACT(BR3,"W"),2,1)</f>
        <v>1</v>
      </c>
      <c r="BS6" s="77">
        <f t="shared" si="2"/>
        <v>1</v>
      </c>
      <c r="BT6" s="77">
        <f t="shared" si="2"/>
        <v>1</v>
      </c>
      <c r="BU6" s="77">
        <f t="shared" si="2"/>
        <v>1</v>
      </c>
      <c r="BV6" s="77">
        <f t="shared" si="2"/>
        <v>1</v>
      </c>
      <c r="BW6" s="77">
        <f t="shared" si="2"/>
        <v>1</v>
      </c>
      <c r="BX6" s="77">
        <f t="shared" si="2"/>
        <v>1</v>
      </c>
      <c r="BY6" s="77">
        <f t="shared" si="2"/>
        <v>1</v>
      </c>
      <c r="BZ6" s="77">
        <f t="shared" si="2"/>
        <v>1</v>
      </c>
      <c r="CA6" s="77">
        <f t="shared" si="2"/>
        <v>1</v>
      </c>
      <c r="CB6" s="77">
        <f t="shared" si="2"/>
        <v>1</v>
      </c>
      <c r="CC6" s="77">
        <f t="shared" si="2"/>
        <v>1</v>
      </c>
      <c r="CD6" s="77">
        <f t="shared" si="2"/>
        <v>1</v>
      </c>
      <c r="CE6" s="77">
        <f t="shared" si="2"/>
        <v>1</v>
      </c>
      <c r="CF6" s="77">
        <f t="shared" si="2"/>
        <v>1</v>
      </c>
      <c r="CG6" s="77">
        <f t="shared" si="2"/>
        <v>1</v>
      </c>
      <c r="CH6" s="77">
        <f t="shared" si="2"/>
        <v>1</v>
      </c>
      <c r="CI6" s="77">
        <f t="shared" si="2"/>
        <v>1</v>
      </c>
      <c r="CJ6" s="77">
        <f t="shared" si="2"/>
        <v>1</v>
      </c>
      <c r="CK6" s="77">
        <f t="shared" si="2"/>
        <v>1</v>
      </c>
      <c r="CL6" s="77">
        <f t="shared" si="2"/>
        <v>1</v>
      </c>
      <c r="CM6" s="77">
        <f t="shared" si="2"/>
        <v>1</v>
      </c>
      <c r="CN6" s="77">
        <f t="shared" si="2"/>
        <v>1</v>
      </c>
      <c r="CO6" s="77">
        <f t="shared" si="2"/>
        <v>1</v>
      </c>
      <c r="CP6" s="77">
        <f t="shared" si="2"/>
        <v>1</v>
      </c>
      <c r="CQ6" s="77">
        <f t="shared" si="2"/>
        <v>1</v>
      </c>
      <c r="CR6" s="77">
        <f t="shared" si="2"/>
        <v>1</v>
      </c>
      <c r="CS6" s="77">
        <f t="shared" si="2"/>
        <v>1</v>
      </c>
      <c r="CT6" s="77">
        <f t="shared" si="2"/>
        <v>1</v>
      </c>
      <c r="CU6" s="77">
        <f t="shared" si="2"/>
        <v>1</v>
      </c>
      <c r="CV6" s="77">
        <f t="shared" si="2"/>
        <v>1</v>
      </c>
      <c r="CW6" s="77">
        <f t="shared" si="2"/>
        <v>1</v>
      </c>
      <c r="CX6" s="77">
        <f t="shared" si="2"/>
        <v>1</v>
      </c>
      <c r="CY6" s="77">
        <f t="shared" si="2"/>
        <v>1</v>
      </c>
      <c r="CZ6" s="77">
        <f t="shared" si="2"/>
        <v>1</v>
      </c>
      <c r="DA6" s="77">
        <f t="shared" si="2"/>
        <v>1</v>
      </c>
      <c r="DB6" s="77">
        <f t="shared" si="2"/>
        <v>1</v>
      </c>
      <c r="DC6" s="77">
        <f t="shared" si="2"/>
        <v>1</v>
      </c>
      <c r="DD6" s="77">
        <f t="shared" si="2"/>
        <v>1</v>
      </c>
      <c r="DE6" s="77">
        <f t="shared" si="2"/>
        <v>1</v>
      </c>
      <c r="DF6" s="77">
        <f t="shared" si="2"/>
        <v>1</v>
      </c>
      <c r="DG6" s="77">
        <f t="shared" si="2"/>
        <v>1</v>
      </c>
      <c r="DH6" s="77">
        <f t="shared" si="2"/>
        <v>1</v>
      </c>
      <c r="DI6" s="77">
        <f t="shared" si="2"/>
        <v>1</v>
      </c>
      <c r="DJ6" s="77">
        <f t="shared" si="2"/>
        <v>1</v>
      </c>
      <c r="DK6" s="77">
        <f t="shared" si="2"/>
        <v>1</v>
      </c>
      <c r="DL6" s="77">
        <f t="shared" si="2"/>
        <v>1</v>
      </c>
      <c r="DM6" s="77">
        <f t="shared" si="2"/>
        <v>1</v>
      </c>
      <c r="DN6" s="77">
        <f t="shared" si="2"/>
        <v>1</v>
      </c>
      <c r="DO6" s="77">
        <f t="shared" si="2"/>
        <v>1</v>
      </c>
      <c r="DP6" s="77">
        <f t="shared" si="2"/>
        <v>1</v>
      </c>
      <c r="DQ6" s="77">
        <f t="shared" si="2"/>
        <v>1</v>
      </c>
      <c r="DR6" s="77">
        <f t="shared" si="2"/>
        <v>1</v>
      </c>
      <c r="DS6" s="77">
        <f t="shared" si="2"/>
        <v>1</v>
      </c>
      <c r="DT6" s="77">
        <f t="shared" si="2"/>
        <v>1</v>
      </c>
      <c r="DU6" s="77">
        <f t="shared" si="2"/>
        <v>1</v>
      </c>
      <c r="DV6" s="77">
        <f t="shared" si="2"/>
        <v>1</v>
      </c>
      <c r="DW6" s="77">
        <f t="shared" si="2"/>
        <v>1</v>
      </c>
      <c r="DX6" s="77">
        <f t="shared" si="2"/>
        <v>1</v>
      </c>
      <c r="DY6" s="77">
        <f t="shared" si="2"/>
        <v>1</v>
      </c>
      <c r="DZ6" s="77">
        <f t="shared" si="2"/>
        <v>1</v>
      </c>
      <c r="EA6" s="77">
        <f t="shared" si="2"/>
        <v>1</v>
      </c>
      <c r="EB6" s="171">
        <f t="shared" ref="EB6:EB42" si="3">SUM(BP6:EA6)</f>
        <v>65</v>
      </c>
      <c r="EC6" s="172"/>
      <c r="ED6" s="57"/>
    </row>
    <row r="7" spans="1:134" s="3" customFormat="1" ht="15" customHeight="1" x14ac:dyDescent="0.25">
      <c r="A7" s="113" t="str">
        <f>Stammdaten!C6&amp;" "&amp;Stammdaten!D6</f>
        <v>1 Schülername 01</v>
      </c>
      <c r="B7" s="144"/>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73">
        <f t="shared" si="1"/>
        <v>0</v>
      </c>
      <c r="BO7" s="174">
        <f t="shared" ref="BO7:BO42" si="4">BN7/$BN$6*100</f>
        <v>0</v>
      </c>
      <c r="BP7" s="144"/>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73">
        <f t="shared" si="3"/>
        <v>0</v>
      </c>
      <c r="EC7" s="175">
        <f t="shared" ref="EC7:EC41" si="5">EB7/$EB$6*100</f>
        <v>0</v>
      </c>
      <c r="ED7" s="2"/>
    </row>
    <row r="8" spans="1:134" s="6" customFormat="1" ht="15" customHeight="1" x14ac:dyDescent="0.25">
      <c r="A8" s="6" t="str">
        <f>Stammdaten!C7&amp;" "&amp;Stammdaten!D7</f>
        <v>2 Schülername 02</v>
      </c>
      <c r="B8" s="146"/>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73">
        <f t="shared" si="1"/>
        <v>0</v>
      </c>
      <c r="BO8" s="175">
        <f t="shared" si="4"/>
        <v>0</v>
      </c>
      <c r="BP8" s="146"/>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73">
        <f t="shared" si="3"/>
        <v>0</v>
      </c>
      <c r="EC8" s="175">
        <f t="shared" si="5"/>
        <v>0</v>
      </c>
      <c r="ED8" s="5"/>
    </row>
    <row r="9" spans="1:134" s="6" customFormat="1" ht="15" customHeight="1" x14ac:dyDescent="0.25">
      <c r="A9" s="6" t="str">
        <f>Stammdaten!C8&amp;" "&amp;Stammdaten!D8</f>
        <v>3 Schülername 03</v>
      </c>
      <c r="B9" s="146"/>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73">
        <f t="shared" si="1"/>
        <v>0</v>
      </c>
      <c r="BO9" s="175">
        <f t="shared" si="4"/>
        <v>0</v>
      </c>
      <c r="BP9" s="146"/>
      <c r="BQ9" s="147"/>
      <c r="BR9" s="147"/>
      <c r="BS9" s="147"/>
      <c r="BT9" s="147"/>
      <c r="BU9" s="147"/>
      <c r="BV9" s="147"/>
      <c r="BW9" s="147"/>
      <c r="BX9" s="147"/>
      <c r="BY9" s="147"/>
      <c r="BZ9" s="147"/>
      <c r="CA9" s="147"/>
      <c r="CB9" s="147"/>
      <c r="CC9" s="147"/>
      <c r="CD9" s="147"/>
      <c r="CE9" s="147"/>
      <c r="CF9" s="147"/>
      <c r="CG9" s="147"/>
      <c r="CH9" s="147"/>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73">
        <f t="shared" si="3"/>
        <v>0</v>
      </c>
      <c r="EC9" s="175">
        <f t="shared" si="5"/>
        <v>0</v>
      </c>
      <c r="ED9" s="5"/>
    </row>
    <row r="10" spans="1:134" s="6" customFormat="1" ht="15" customHeight="1" x14ac:dyDescent="0.25">
      <c r="A10" s="6" t="str">
        <f>Stammdaten!C9&amp;" "&amp;Stammdaten!D9</f>
        <v>4 Schülername 04</v>
      </c>
      <c r="B10" s="146"/>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73">
        <f t="shared" si="1"/>
        <v>0</v>
      </c>
      <c r="BO10" s="175">
        <f t="shared" si="4"/>
        <v>0</v>
      </c>
      <c r="BP10" s="146"/>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7"/>
      <c r="CM10" s="147"/>
      <c r="CN10" s="147"/>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73">
        <f t="shared" si="3"/>
        <v>0</v>
      </c>
      <c r="EC10" s="175">
        <f t="shared" si="5"/>
        <v>0</v>
      </c>
      <c r="ED10" s="5"/>
    </row>
    <row r="11" spans="1:134" s="6" customFormat="1" ht="15" customHeight="1" x14ac:dyDescent="0.25">
      <c r="A11" s="6" t="str">
        <f>Stammdaten!C10&amp;" "&amp;Stammdaten!D10</f>
        <v>5 Schülername 05</v>
      </c>
      <c r="B11" s="146"/>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73">
        <f t="shared" si="1"/>
        <v>0</v>
      </c>
      <c r="BO11" s="175">
        <f t="shared" si="4"/>
        <v>0</v>
      </c>
      <c r="BP11" s="146"/>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73">
        <f t="shared" si="3"/>
        <v>0</v>
      </c>
      <c r="EC11" s="175">
        <f t="shared" si="5"/>
        <v>0</v>
      </c>
      <c r="ED11" s="5"/>
    </row>
    <row r="12" spans="1:134" s="6" customFormat="1" ht="15" customHeight="1" x14ac:dyDescent="0.25">
      <c r="A12" s="6" t="str">
        <f>Stammdaten!C11&amp;" "&amp;Stammdaten!D11</f>
        <v>6 Schülername 06</v>
      </c>
      <c r="B12" s="146"/>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73">
        <f t="shared" si="1"/>
        <v>0</v>
      </c>
      <c r="BO12" s="175">
        <f t="shared" si="4"/>
        <v>0</v>
      </c>
      <c r="BP12" s="146"/>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73">
        <f t="shared" si="3"/>
        <v>0</v>
      </c>
      <c r="EC12" s="175">
        <f t="shared" si="5"/>
        <v>0</v>
      </c>
      <c r="ED12" s="5"/>
    </row>
    <row r="13" spans="1:134" s="6" customFormat="1" ht="15" customHeight="1" x14ac:dyDescent="0.25">
      <c r="A13" s="6" t="str">
        <f>Stammdaten!C12&amp;" "&amp;Stammdaten!D12</f>
        <v>7 Schülername 07</v>
      </c>
      <c r="B13" s="146"/>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73">
        <f t="shared" si="1"/>
        <v>0</v>
      </c>
      <c r="BO13" s="175">
        <f t="shared" si="4"/>
        <v>0</v>
      </c>
      <c r="BP13" s="146"/>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7"/>
      <c r="DD13" s="147"/>
      <c r="DE13" s="147"/>
      <c r="DF13" s="147"/>
      <c r="DG13" s="147"/>
      <c r="DH13" s="147"/>
      <c r="DI13" s="147"/>
      <c r="DJ13" s="147"/>
      <c r="DK13" s="147"/>
      <c r="DL13" s="147"/>
      <c r="DM13" s="147"/>
      <c r="DN13" s="147"/>
      <c r="DO13" s="147"/>
      <c r="DP13" s="147"/>
      <c r="DQ13" s="147"/>
      <c r="DR13" s="147"/>
      <c r="DS13" s="147"/>
      <c r="DT13" s="147"/>
      <c r="DU13" s="147"/>
      <c r="DV13" s="147"/>
      <c r="DW13" s="147"/>
      <c r="DX13" s="147"/>
      <c r="DY13" s="147"/>
      <c r="DZ13" s="147"/>
      <c r="EA13" s="147"/>
      <c r="EB13" s="173">
        <f t="shared" si="3"/>
        <v>0</v>
      </c>
      <c r="EC13" s="175">
        <f t="shared" si="5"/>
        <v>0</v>
      </c>
      <c r="ED13" s="5"/>
    </row>
    <row r="14" spans="1:134" s="6" customFormat="1" ht="15" customHeight="1" x14ac:dyDescent="0.25">
      <c r="A14" s="6" t="str">
        <f>Stammdaten!C13&amp;" "&amp;Stammdaten!D13</f>
        <v>8 Schülername 08</v>
      </c>
      <c r="B14" s="146"/>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73">
        <f t="shared" si="1"/>
        <v>0</v>
      </c>
      <c r="BO14" s="175">
        <f t="shared" si="4"/>
        <v>0</v>
      </c>
      <c r="BP14" s="146"/>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147"/>
      <c r="DN14" s="147"/>
      <c r="DO14" s="147"/>
      <c r="DP14" s="147"/>
      <c r="DQ14" s="147"/>
      <c r="DR14" s="147"/>
      <c r="DS14" s="147"/>
      <c r="DT14" s="147"/>
      <c r="DU14" s="147"/>
      <c r="DV14" s="147"/>
      <c r="DW14" s="147"/>
      <c r="DX14" s="147"/>
      <c r="DY14" s="147"/>
      <c r="DZ14" s="147"/>
      <c r="EA14" s="147"/>
      <c r="EB14" s="173">
        <f t="shared" si="3"/>
        <v>0</v>
      </c>
      <c r="EC14" s="175">
        <f t="shared" si="5"/>
        <v>0</v>
      </c>
      <c r="ED14" s="5"/>
    </row>
    <row r="15" spans="1:134" s="6" customFormat="1" ht="15" customHeight="1" x14ac:dyDescent="0.25">
      <c r="A15" s="6" t="str">
        <f>Stammdaten!C14&amp;" "&amp;Stammdaten!D14</f>
        <v>9 Schülername 09</v>
      </c>
      <c r="B15" s="146"/>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73">
        <f t="shared" si="1"/>
        <v>0</v>
      </c>
      <c r="BO15" s="175">
        <f t="shared" si="4"/>
        <v>0</v>
      </c>
      <c r="BP15" s="146"/>
      <c r="BQ15" s="147"/>
      <c r="BR15" s="147"/>
      <c r="BS15" s="147"/>
      <c r="BT15" s="147"/>
      <c r="BU15" s="147"/>
      <c r="BV15" s="147"/>
      <c r="BW15" s="147"/>
      <c r="BX15" s="147"/>
      <c r="BY15" s="147"/>
      <c r="BZ15" s="147"/>
      <c r="CA15" s="147"/>
      <c r="CB15" s="147"/>
      <c r="CC15" s="147"/>
      <c r="CD15" s="147"/>
      <c r="CE15" s="147"/>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147"/>
      <c r="DN15" s="147"/>
      <c r="DO15" s="147"/>
      <c r="DP15" s="147"/>
      <c r="DQ15" s="147"/>
      <c r="DR15" s="147"/>
      <c r="DS15" s="147"/>
      <c r="DT15" s="147"/>
      <c r="DU15" s="147"/>
      <c r="DV15" s="147"/>
      <c r="DW15" s="147"/>
      <c r="DX15" s="147"/>
      <c r="DY15" s="147"/>
      <c r="DZ15" s="147"/>
      <c r="EA15" s="147"/>
      <c r="EB15" s="173">
        <f t="shared" si="3"/>
        <v>0</v>
      </c>
      <c r="EC15" s="175">
        <f t="shared" si="5"/>
        <v>0</v>
      </c>
      <c r="ED15" s="5"/>
    </row>
    <row r="16" spans="1:134" s="6" customFormat="1" ht="15" customHeight="1" x14ac:dyDescent="0.25">
      <c r="A16" s="6" t="str">
        <f>Stammdaten!C15&amp;" "&amp;Stammdaten!D15</f>
        <v>10 Schülername 10</v>
      </c>
      <c r="B16" s="146"/>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73">
        <f t="shared" si="1"/>
        <v>0</v>
      </c>
      <c r="BO16" s="175">
        <f t="shared" si="4"/>
        <v>0</v>
      </c>
      <c r="BP16" s="146"/>
      <c r="BQ16" s="147"/>
      <c r="BR16" s="147"/>
      <c r="BS16" s="147"/>
      <c r="BT16" s="147"/>
      <c r="BU16" s="147"/>
      <c r="BV16" s="147"/>
      <c r="BW16" s="147"/>
      <c r="BX16" s="147"/>
      <c r="BY16" s="147"/>
      <c r="BZ16" s="147"/>
      <c r="CA16" s="147"/>
      <c r="CB16" s="147"/>
      <c r="CC16" s="147"/>
      <c r="CD16" s="147"/>
      <c r="CE16" s="147"/>
      <c r="CF16" s="147"/>
      <c r="CG16" s="147"/>
      <c r="CH16" s="147"/>
      <c r="CI16" s="147"/>
      <c r="CJ16" s="147"/>
      <c r="CK16" s="147"/>
      <c r="CL16" s="147"/>
      <c r="CM16" s="147"/>
      <c r="CN16" s="147"/>
      <c r="CO16" s="147"/>
      <c r="CP16" s="147"/>
      <c r="CQ16" s="147"/>
      <c r="CR16" s="147"/>
      <c r="CS16" s="147"/>
      <c r="CT16" s="147"/>
      <c r="CU16" s="147"/>
      <c r="CV16" s="147"/>
      <c r="CW16" s="147"/>
      <c r="CX16" s="147"/>
      <c r="CY16" s="147"/>
      <c r="CZ16" s="147"/>
      <c r="DA16" s="147"/>
      <c r="DB16" s="147"/>
      <c r="DC16" s="147"/>
      <c r="DD16" s="147"/>
      <c r="DE16" s="147"/>
      <c r="DF16" s="147"/>
      <c r="DG16" s="147"/>
      <c r="DH16" s="147"/>
      <c r="DI16" s="147"/>
      <c r="DJ16" s="147"/>
      <c r="DK16" s="147"/>
      <c r="DL16" s="147"/>
      <c r="DM16" s="147"/>
      <c r="DN16" s="147"/>
      <c r="DO16" s="147"/>
      <c r="DP16" s="147"/>
      <c r="DQ16" s="147"/>
      <c r="DR16" s="147"/>
      <c r="DS16" s="147"/>
      <c r="DT16" s="147"/>
      <c r="DU16" s="147"/>
      <c r="DV16" s="147"/>
      <c r="DW16" s="147"/>
      <c r="DX16" s="147"/>
      <c r="DY16" s="147"/>
      <c r="DZ16" s="147"/>
      <c r="EA16" s="147"/>
      <c r="EB16" s="173">
        <f t="shared" si="3"/>
        <v>0</v>
      </c>
      <c r="EC16" s="175">
        <f t="shared" si="5"/>
        <v>0</v>
      </c>
      <c r="ED16" s="5"/>
    </row>
    <row r="17" spans="1:134" s="6" customFormat="1" ht="15" customHeight="1" x14ac:dyDescent="0.25">
      <c r="A17" s="6" t="str">
        <f>Stammdaten!C16&amp;" "&amp;Stammdaten!D16</f>
        <v>11 Schülername 11</v>
      </c>
      <c r="B17" s="146"/>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73">
        <f t="shared" si="1"/>
        <v>0</v>
      </c>
      <c r="BO17" s="175">
        <f t="shared" si="4"/>
        <v>0</v>
      </c>
      <c r="BP17" s="146"/>
      <c r="BQ17" s="147"/>
      <c r="BR17" s="147"/>
      <c r="BS17" s="147"/>
      <c r="BT17" s="147"/>
      <c r="BU17" s="147"/>
      <c r="BV17" s="147"/>
      <c r="BW17" s="147"/>
      <c r="BX17" s="147"/>
      <c r="BY17" s="147"/>
      <c r="BZ17" s="147"/>
      <c r="CA17" s="147"/>
      <c r="CB17" s="147"/>
      <c r="CC17" s="147"/>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CZ17" s="147"/>
      <c r="DA17" s="147"/>
      <c r="DB17" s="147"/>
      <c r="DC17" s="147"/>
      <c r="DD17" s="147"/>
      <c r="DE17" s="147"/>
      <c r="DF17" s="147"/>
      <c r="DG17" s="147"/>
      <c r="DH17" s="147"/>
      <c r="DI17" s="147"/>
      <c r="DJ17" s="147"/>
      <c r="DK17" s="147"/>
      <c r="DL17" s="147"/>
      <c r="DM17" s="147"/>
      <c r="DN17" s="147"/>
      <c r="DO17" s="147"/>
      <c r="DP17" s="147"/>
      <c r="DQ17" s="147"/>
      <c r="DR17" s="147"/>
      <c r="DS17" s="147"/>
      <c r="DT17" s="147"/>
      <c r="DU17" s="147"/>
      <c r="DV17" s="147"/>
      <c r="DW17" s="147"/>
      <c r="DX17" s="147"/>
      <c r="DY17" s="147"/>
      <c r="DZ17" s="147"/>
      <c r="EA17" s="147"/>
      <c r="EB17" s="173">
        <f t="shared" si="3"/>
        <v>0</v>
      </c>
      <c r="EC17" s="175">
        <f t="shared" si="5"/>
        <v>0</v>
      </c>
      <c r="ED17" s="5"/>
    </row>
    <row r="18" spans="1:134" s="6" customFormat="1" ht="15" customHeight="1" x14ac:dyDescent="0.25">
      <c r="A18" s="6" t="str">
        <f>Stammdaten!C17&amp;" "&amp;Stammdaten!D17</f>
        <v>12 Schülername 12</v>
      </c>
      <c r="B18" s="146"/>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73">
        <f t="shared" si="1"/>
        <v>0</v>
      </c>
      <c r="BO18" s="175">
        <f t="shared" si="4"/>
        <v>0</v>
      </c>
      <c r="BP18" s="146"/>
      <c r="BQ18" s="147"/>
      <c r="BR18" s="147"/>
      <c r="BS18" s="147"/>
      <c r="BT18" s="147"/>
      <c r="BU18" s="147"/>
      <c r="BV18" s="147"/>
      <c r="BW18" s="147"/>
      <c r="BX18" s="147"/>
      <c r="BY18" s="147"/>
      <c r="BZ18" s="147"/>
      <c r="CA18" s="147"/>
      <c r="CB18" s="147"/>
      <c r="CC18" s="147"/>
      <c r="CD18" s="147"/>
      <c r="CE18" s="147"/>
      <c r="CF18" s="147"/>
      <c r="CG18" s="147"/>
      <c r="CH18" s="147"/>
      <c r="CI18" s="147"/>
      <c r="CJ18" s="147"/>
      <c r="CK18" s="147"/>
      <c r="CL18" s="147"/>
      <c r="CM18" s="147"/>
      <c r="CN18" s="147"/>
      <c r="CO18" s="147"/>
      <c r="CP18" s="147"/>
      <c r="CQ18" s="147"/>
      <c r="CR18" s="147"/>
      <c r="CS18" s="147"/>
      <c r="CT18" s="147"/>
      <c r="CU18" s="147"/>
      <c r="CV18" s="147"/>
      <c r="CW18" s="147"/>
      <c r="CX18" s="147"/>
      <c r="CY18" s="147"/>
      <c r="CZ18" s="147"/>
      <c r="DA18" s="147"/>
      <c r="DB18" s="147"/>
      <c r="DC18" s="147"/>
      <c r="DD18" s="147"/>
      <c r="DE18" s="147"/>
      <c r="DF18" s="147"/>
      <c r="DG18" s="147"/>
      <c r="DH18" s="147"/>
      <c r="DI18" s="147"/>
      <c r="DJ18" s="147"/>
      <c r="DK18" s="147"/>
      <c r="DL18" s="147"/>
      <c r="DM18" s="147"/>
      <c r="DN18" s="147"/>
      <c r="DO18" s="147"/>
      <c r="DP18" s="147"/>
      <c r="DQ18" s="147"/>
      <c r="DR18" s="147"/>
      <c r="DS18" s="147"/>
      <c r="DT18" s="147"/>
      <c r="DU18" s="147"/>
      <c r="DV18" s="147"/>
      <c r="DW18" s="147"/>
      <c r="DX18" s="147"/>
      <c r="DY18" s="147"/>
      <c r="DZ18" s="147"/>
      <c r="EA18" s="147"/>
      <c r="EB18" s="173">
        <f t="shared" si="3"/>
        <v>0</v>
      </c>
      <c r="EC18" s="175">
        <f t="shared" si="5"/>
        <v>0</v>
      </c>
      <c r="ED18" s="5"/>
    </row>
    <row r="19" spans="1:134" s="6" customFormat="1" ht="15" customHeight="1" x14ac:dyDescent="0.25">
      <c r="A19" s="6" t="str">
        <f>Stammdaten!C18&amp;" "&amp;Stammdaten!D18</f>
        <v>13 Schülername 13</v>
      </c>
      <c r="B19" s="146"/>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73">
        <f t="shared" si="1"/>
        <v>0</v>
      </c>
      <c r="BO19" s="175">
        <f t="shared" si="4"/>
        <v>0</v>
      </c>
      <c r="BP19" s="146"/>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7"/>
      <c r="DP19" s="147"/>
      <c r="DQ19" s="147"/>
      <c r="DR19" s="147"/>
      <c r="DS19" s="147"/>
      <c r="DT19" s="147"/>
      <c r="DU19" s="147"/>
      <c r="DV19" s="147"/>
      <c r="DW19" s="147"/>
      <c r="DX19" s="147"/>
      <c r="DY19" s="147"/>
      <c r="DZ19" s="147"/>
      <c r="EA19" s="147"/>
      <c r="EB19" s="173">
        <f t="shared" si="3"/>
        <v>0</v>
      </c>
      <c r="EC19" s="175">
        <f t="shared" si="5"/>
        <v>0</v>
      </c>
      <c r="ED19" s="5"/>
    </row>
    <row r="20" spans="1:134" s="6" customFormat="1" ht="15" customHeight="1" x14ac:dyDescent="0.25">
      <c r="A20" s="6" t="str">
        <f>Stammdaten!C19&amp;" "&amp;Stammdaten!D19</f>
        <v>14 Schülername 14</v>
      </c>
      <c r="B20" s="146"/>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73">
        <f t="shared" si="1"/>
        <v>0</v>
      </c>
      <c r="BO20" s="175">
        <f t="shared" si="4"/>
        <v>0</v>
      </c>
      <c r="BP20" s="146"/>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c r="EA20" s="147"/>
      <c r="EB20" s="173">
        <f t="shared" si="3"/>
        <v>0</v>
      </c>
      <c r="EC20" s="175">
        <f t="shared" si="5"/>
        <v>0</v>
      </c>
      <c r="ED20" s="5"/>
    </row>
    <row r="21" spans="1:134" s="6" customFormat="1" ht="15" customHeight="1" x14ac:dyDescent="0.25">
      <c r="A21" s="6" t="str">
        <f>Stammdaten!C20&amp;" "&amp;Stammdaten!D20</f>
        <v>15 Schülername 15</v>
      </c>
      <c r="B21" s="146"/>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73">
        <f t="shared" si="1"/>
        <v>0</v>
      </c>
      <c r="BO21" s="175">
        <f t="shared" si="4"/>
        <v>0</v>
      </c>
      <c r="BP21" s="146"/>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147"/>
      <c r="CT21" s="147"/>
      <c r="CU21" s="147"/>
      <c r="CV21" s="147"/>
      <c r="CW21" s="147"/>
      <c r="CX21" s="147"/>
      <c r="CY21" s="147"/>
      <c r="CZ21" s="147"/>
      <c r="DA21" s="147"/>
      <c r="DB21" s="147"/>
      <c r="DC21" s="147"/>
      <c r="DD21" s="147"/>
      <c r="DE21" s="147"/>
      <c r="DF21" s="147"/>
      <c r="DG21" s="147"/>
      <c r="DH21" s="147"/>
      <c r="DI21" s="147"/>
      <c r="DJ21" s="147"/>
      <c r="DK21" s="147"/>
      <c r="DL21" s="147"/>
      <c r="DM21" s="147"/>
      <c r="DN21" s="147"/>
      <c r="DO21" s="147"/>
      <c r="DP21" s="147"/>
      <c r="DQ21" s="147"/>
      <c r="DR21" s="147"/>
      <c r="DS21" s="147"/>
      <c r="DT21" s="147"/>
      <c r="DU21" s="147"/>
      <c r="DV21" s="147"/>
      <c r="DW21" s="147"/>
      <c r="DX21" s="147"/>
      <c r="DY21" s="147"/>
      <c r="DZ21" s="147"/>
      <c r="EA21" s="147"/>
      <c r="EB21" s="173">
        <f t="shared" si="3"/>
        <v>0</v>
      </c>
      <c r="EC21" s="175">
        <f t="shared" si="5"/>
        <v>0</v>
      </c>
      <c r="ED21" s="5"/>
    </row>
    <row r="22" spans="1:134" s="6" customFormat="1" ht="15" customHeight="1" x14ac:dyDescent="0.25">
      <c r="A22" s="6" t="str">
        <f>Stammdaten!C21&amp;" "&amp;Stammdaten!D21</f>
        <v>16 Schülername 16</v>
      </c>
      <c r="B22" s="146"/>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73">
        <f t="shared" si="1"/>
        <v>0</v>
      </c>
      <c r="BO22" s="175">
        <f t="shared" si="4"/>
        <v>0</v>
      </c>
      <c r="BP22" s="146"/>
      <c r="BQ22" s="147"/>
      <c r="BR22" s="147"/>
      <c r="BS22" s="147"/>
      <c r="BT22" s="147"/>
      <c r="BU22" s="147"/>
      <c r="BV22" s="147"/>
      <c r="BW22" s="147"/>
      <c r="BX22" s="147"/>
      <c r="BY22" s="147"/>
      <c r="BZ22" s="147"/>
      <c r="CA22" s="147"/>
      <c r="CB22" s="147"/>
      <c r="CC22" s="147"/>
      <c r="CD22" s="147"/>
      <c r="CE22" s="147"/>
      <c r="CF22" s="147"/>
      <c r="CG22" s="147"/>
      <c r="CH22" s="147"/>
      <c r="CI22" s="147"/>
      <c r="CJ22" s="147"/>
      <c r="CK22" s="147"/>
      <c r="CL22" s="147"/>
      <c r="CM22" s="147"/>
      <c r="CN22" s="147"/>
      <c r="CO22" s="147"/>
      <c r="CP22" s="147"/>
      <c r="CQ22" s="147"/>
      <c r="CR22" s="147"/>
      <c r="CS22" s="147"/>
      <c r="CT22" s="147"/>
      <c r="CU22" s="147"/>
      <c r="CV22" s="147"/>
      <c r="CW22" s="147"/>
      <c r="CX22" s="147"/>
      <c r="CY22" s="147"/>
      <c r="CZ22" s="147"/>
      <c r="DA22" s="147"/>
      <c r="DB22" s="147"/>
      <c r="DC22" s="147"/>
      <c r="DD22" s="147"/>
      <c r="DE22" s="147"/>
      <c r="DF22" s="147"/>
      <c r="DG22" s="147"/>
      <c r="DH22" s="147"/>
      <c r="DI22" s="147"/>
      <c r="DJ22" s="147"/>
      <c r="DK22" s="147"/>
      <c r="DL22" s="147"/>
      <c r="DM22" s="147"/>
      <c r="DN22" s="147"/>
      <c r="DO22" s="147"/>
      <c r="DP22" s="147"/>
      <c r="DQ22" s="147"/>
      <c r="DR22" s="147"/>
      <c r="DS22" s="147"/>
      <c r="DT22" s="147"/>
      <c r="DU22" s="147"/>
      <c r="DV22" s="147"/>
      <c r="DW22" s="147"/>
      <c r="DX22" s="147"/>
      <c r="DY22" s="147"/>
      <c r="DZ22" s="147"/>
      <c r="EA22" s="147"/>
      <c r="EB22" s="173">
        <f t="shared" si="3"/>
        <v>0</v>
      </c>
      <c r="EC22" s="175">
        <f t="shared" si="5"/>
        <v>0</v>
      </c>
      <c r="ED22" s="5"/>
    </row>
    <row r="23" spans="1:134" s="6" customFormat="1" ht="15" customHeight="1" x14ac:dyDescent="0.25">
      <c r="A23" s="6" t="str">
        <f>Stammdaten!C22&amp;" "&amp;Stammdaten!D22</f>
        <v>17 Schülername 17</v>
      </c>
      <c r="B23" s="146"/>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73">
        <f t="shared" si="1"/>
        <v>0</v>
      </c>
      <c r="BO23" s="175">
        <f t="shared" si="4"/>
        <v>0</v>
      </c>
      <c r="BP23" s="146"/>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c r="CM23" s="147"/>
      <c r="CN23" s="147"/>
      <c r="CO23" s="147"/>
      <c r="CP23" s="147"/>
      <c r="CQ23" s="147"/>
      <c r="CR23" s="147"/>
      <c r="CS23" s="147"/>
      <c r="CT23" s="147"/>
      <c r="CU23" s="147"/>
      <c r="CV23" s="147"/>
      <c r="CW23" s="147"/>
      <c r="CX23" s="147"/>
      <c r="CY23" s="147"/>
      <c r="CZ23" s="147"/>
      <c r="DA23" s="147"/>
      <c r="DB23" s="147"/>
      <c r="DC23" s="147"/>
      <c r="DD23" s="147"/>
      <c r="DE23" s="147"/>
      <c r="DF23" s="147"/>
      <c r="DG23" s="147"/>
      <c r="DH23" s="147"/>
      <c r="DI23" s="147"/>
      <c r="DJ23" s="147"/>
      <c r="DK23" s="147"/>
      <c r="DL23" s="147"/>
      <c r="DM23" s="147"/>
      <c r="DN23" s="147"/>
      <c r="DO23" s="147"/>
      <c r="DP23" s="147"/>
      <c r="DQ23" s="147"/>
      <c r="DR23" s="147"/>
      <c r="DS23" s="147"/>
      <c r="DT23" s="147"/>
      <c r="DU23" s="147"/>
      <c r="DV23" s="147"/>
      <c r="DW23" s="147"/>
      <c r="DX23" s="147"/>
      <c r="DY23" s="147"/>
      <c r="DZ23" s="147"/>
      <c r="EA23" s="147"/>
      <c r="EB23" s="173">
        <f t="shared" si="3"/>
        <v>0</v>
      </c>
      <c r="EC23" s="175">
        <f t="shared" si="5"/>
        <v>0</v>
      </c>
      <c r="ED23" s="5"/>
    </row>
    <row r="24" spans="1:134" s="6" customFormat="1" ht="15" customHeight="1" x14ac:dyDescent="0.25">
      <c r="A24" s="6" t="str">
        <f>Stammdaten!C23&amp;" "&amp;Stammdaten!D23</f>
        <v>18 Schülername 18</v>
      </c>
      <c r="B24" s="146"/>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73">
        <f t="shared" si="1"/>
        <v>0</v>
      </c>
      <c r="BO24" s="175">
        <f t="shared" si="4"/>
        <v>0</v>
      </c>
      <c r="BP24" s="146"/>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c r="CO24" s="147"/>
      <c r="CP24" s="147"/>
      <c r="CQ24" s="147"/>
      <c r="CR24" s="147"/>
      <c r="CS24" s="147"/>
      <c r="CT24" s="147"/>
      <c r="CU24" s="147"/>
      <c r="CV24" s="147"/>
      <c r="CW24" s="147"/>
      <c r="CX24" s="147"/>
      <c r="CY24" s="147"/>
      <c r="CZ24" s="147"/>
      <c r="DA24" s="147"/>
      <c r="DB24" s="147"/>
      <c r="DC24" s="147"/>
      <c r="DD24" s="147"/>
      <c r="DE24" s="147"/>
      <c r="DF24" s="147"/>
      <c r="DG24" s="147"/>
      <c r="DH24" s="147"/>
      <c r="DI24" s="147"/>
      <c r="DJ24" s="147"/>
      <c r="DK24" s="147"/>
      <c r="DL24" s="147"/>
      <c r="DM24" s="147"/>
      <c r="DN24" s="147"/>
      <c r="DO24" s="147"/>
      <c r="DP24" s="147"/>
      <c r="DQ24" s="147"/>
      <c r="DR24" s="147"/>
      <c r="DS24" s="147"/>
      <c r="DT24" s="147"/>
      <c r="DU24" s="147"/>
      <c r="DV24" s="147"/>
      <c r="DW24" s="147"/>
      <c r="DX24" s="147"/>
      <c r="DY24" s="147"/>
      <c r="DZ24" s="147"/>
      <c r="EA24" s="147"/>
      <c r="EB24" s="173">
        <f t="shared" si="3"/>
        <v>0</v>
      </c>
      <c r="EC24" s="175">
        <f t="shared" si="5"/>
        <v>0</v>
      </c>
      <c r="ED24" s="5"/>
    </row>
    <row r="25" spans="1:134" s="6" customFormat="1" ht="15" customHeight="1" x14ac:dyDescent="0.25">
      <c r="A25" s="6" t="str">
        <f>Stammdaten!C24&amp;" "&amp;Stammdaten!D24</f>
        <v>19 Schülername 19</v>
      </c>
      <c r="B25" s="146"/>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73">
        <f t="shared" si="1"/>
        <v>0</v>
      </c>
      <c r="BO25" s="175">
        <f t="shared" si="4"/>
        <v>0</v>
      </c>
      <c r="BP25" s="146"/>
      <c r="BQ25" s="147"/>
      <c r="BR25" s="147"/>
      <c r="BS25" s="147"/>
      <c r="BT25" s="147"/>
      <c r="BU25" s="147"/>
      <c r="BV25" s="147"/>
      <c r="BW25" s="147"/>
      <c r="BX25" s="147"/>
      <c r="BY25" s="147"/>
      <c r="BZ25" s="147"/>
      <c r="CA25" s="147"/>
      <c r="CB25" s="147"/>
      <c r="CC25" s="147"/>
      <c r="CD25" s="147"/>
      <c r="CE25" s="147"/>
      <c r="CF25" s="147"/>
      <c r="CG25" s="147"/>
      <c r="CH25" s="147"/>
      <c r="CI25" s="147"/>
      <c r="CJ25" s="147"/>
      <c r="CK25" s="147"/>
      <c r="CL25" s="147"/>
      <c r="CM25" s="147"/>
      <c r="CN25" s="147"/>
      <c r="CO25" s="147"/>
      <c r="CP25" s="147"/>
      <c r="CQ25" s="147"/>
      <c r="CR25" s="147"/>
      <c r="CS25" s="147"/>
      <c r="CT25" s="147"/>
      <c r="CU25" s="147"/>
      <c r="CV25" s="147"/>
      <c r="CW25" s="147"/>
      <c r="CX25" s="147"/>
      <c r="CY25" s="147"/>
      <c r="CZ25" s="147"/>
      <c r="DA25" s="147"/>
      <c r="DB25" s="147"/>
      <c r="DC25" s="147"/>
      <c r="DD25" s="147"/>
      <c r="DE25" s="147"/>
      <c r="DF25" s="147"/>
      <c r="DG25" s="147"/>
      <c r="DH25" s="147"/>
      <c r="DI25" s="147"/>
      <c r="DJ25" s="147"/>
      <c r="DK25" s="147"/>
      <c r="DL25" s="147"/>
      <c r="DM25" s="147"/>
      <c r="DN25" s="147"/>
      <c r="DO25" s="147"/>
      <c r="DP25" s="147"/>
      <c r="DQ25" s="147"/>
      <c r="DR25" s="147"/>
      <c r="DS25" s="147"/>
      <c r="DT25" s="147"/>
      <c r="DU25" s="147"/>
      <c r="DV25" s="147"/>
      <c r="DW25" s="147"/>
      <c r="DX25" s="147"/>
      <c r="DY25" s="147"/>
      <c r="DZ25" s="147"/>
      <c r="EA25" s="147"/>
      <c r="EB25" s="173">
        <f t="shared" si="3"/>
        <v>0</v>
      </c>
      <c r="EC25" s="175">
        <f t="shared" si="5"/>
        <v>0</v>
      </c>
      <c r="ED25" s="5"/>
    </row>
    <row r="26" spans="1:134" s="6" customFormat="1" ht="15" customHeight="1" x14ac:dyDescent="0.25">
      <c r="A26" s="6" t="str">
        <f>Stammdaten!C25&amp;" "&amp;Stammdaten!D25</f>
        <v>20 Schülername 20</v>
      </c>
      <c r="B26" s="146"/>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73">
        <f t="shared" si="1"/>
        <v>0</v>
      </c>
      <c r="BO26" s="175">
        <f t="shared" si="4"/>
        <v>0</v>
      </c>
      <c r="BP26" s="146"/>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c r="CM26" s="147"/>
      <c r="CN26" s="147"/>
      <c r="CO26" s="147"/>
      <c r="CP26" s="147"/>
      <c r="CQ26" s="147"/>
      <c r="CR26" s="147"/>
      <c r="CS26" s="147"/>
      <c r="CT26" s="147"/>
      <c r="CU26" s="147"/>
      <c r="CV26" s="147"/>
      <c r="CW26" s="147"/>
      <c r="CX26" s="147"/>
      <c r="CY26" s="147"/>
      <c r="CZ26" s="147"/>
      <c r="DA26" s="147"/>
      <c r="DB26" s="147"/>
      <c r="DC26" s="147"/>
      <c r="DD26" s="147"/>
      <c r="DE26" s="147"/>
      <c r="DF26" s="147"/>
      <c r="DG26" s="147"/>
      <c r="DH26" s="147"/>
      <c r="DI26" s="147"/>
      <c r="DJ26" s="147"/>
      <c r="DK26" s="147"/>
      <c r="DL26" s="147"/>
      <c r="DM26" s="147"/>
      <c r="DN26" s="147"/>
      <c r="DO26" s="147"/>
      <c r="DP26" s="147"/>
      <c r="DQ26" s="147"/>
      <c r="DR26" s="147"/>
      <c r="DS26" s="147"/>
      <c r="DT26" s="147"/>
      <c r="DU26" s="147"/>
      <c r="DV26" s="147"/>
      <c r="DW26" s="147"/>
      <c r="DX26" s="147"/>
      <c r="DY26" s="147"/>
      <c r="DZ26" s="147"/>
      <c r="EA26" s="147"/>
      <c r="EB26" s="173">
        <f t="shared" si="3"/>
        <v>0</v>
      </c>
      <c r="EC26" s="175">
        <f t="shared" si="5"/>
        <v>0</v>
      </c>
      <c r="ED26" s="5"/>
    </row>
    <row r="27" spans="1:134" s="6" customFormat="1" ht="15" customHeight="1" x14ac:dyDescent="0.25">
      <c r="A27" s="6" t="str">
        <f>Stammdaten!C26&amp;" "&amp;Stammdaten!D26</f>
        <v>21 Schülername 21</v>
      </c>
      <c r="B27" s="146"/>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73">
        <f t="shared" si="1"/>
        <v>0</v>
      </c>
      <c r="BO27" s="175">
        <f t="shared" si="4"/>
        <v>0</v>
      </c>
      <c r="BP27" s="146"/>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c r="CM27" s="147"/>
      <c r="CN27" s="147"/>
      <c r="CO27" s="147"/>
      <c r="CP27" s="147"/>
      <c r="CQ27" s="147"/>
      <c r="CR27" s="147"/>
      <c r="CS27" s="147"/>
      <c r="CT27" s="147"/>
      <c r="CU27" s="147"/>
      <c r="CV27" s="147"/>
      <c r="CW27" s="147"/>
      <c r="CX27" s="147"/>
      <c r="CY27" s="147"/>
      <c r="CZ27" s="147"/>
      <c r="DA27" s="147"/>
      <c r="DB27" s="147"/>
      <c r="DC27" s="147"/>
      <c r="DD27" s="147"/>
      <c r="DE27" s="147"/>
      <c r="DF27" s="147"/>
      <c r="DG27" s="147"/>
      <c r="DH27" s="147"/>
      <c r="DI27" s="147"/>
      <c r="DJ27" s="147"/>
      <c r="DK27" s="147"/>
      <c r="DL27" s="147"/>
      <c r="DM27" s="147"/>
      <c r="DN27" s="147"/>
      <c r="DO27" s="147"/>
      <c r="DP27" s="147"/>
      <c r="DQ27" s="147"/>
      <c r="DR27" s="147"/>
      <c r="DS27" s="147"/>
      <c r="DT27" s="147"/>
      <c r="DU27" s="147"/>
      <c r="DV27" s="147"/>
      <c r="DW27" s="147"/>
      <c r="DX27" s="147"/>
      <c r="DY27" s="147"/>
      <c r="DZ27" s="147"/>
      <c r="EA27" s="147"/>
      <c r="EB27" s="173">
        <f t="shared" si="3"/>
        <v>0</v>
      </c>
      <c r="EC27" s="175">
        <f t="shared" si="5"/>
        <v>0</v>
      </c>
      <c r="ED27" s="5"/>
    </row>
    <row r="28" spans="1:134" s="6" customFormat="1" ht="15" customHeight="1" x14ac:dyDescent="0.25">
      <c r="A28" s="6" t="str">
        <f>Stammdaten!C27&amp;" "&amp;Stammdaten!D27</f>
        <v>22 Schülername 22</v>
      </c>
      <c r="B28" s="146"/>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73">
        <f t="shared" si="1"/>
        <v>0</v>
      </c>
      <c r="BO28" s="175">
        <f t="shared" si="4"/>
        <v>0</v>
      </c>
      <c r="BP28" s="146"/>
      <c r="BQ28" s="147"/>
      <c r="BR28" s="147"/>
      <c r="BS28" s="147"/>
      <c r="BT28" s="147"/>
      <c r="BU28" s="147"/>
      <c r="BV28" s="147"/>
      <c r="BW28" s="147"/>
      <c r="BX28" s="147"/>
      <c r="BY28" s="147"/>
      <c r="BZ28" s="147"/>
      <c r="CA28" s="147"/>
      <c r="CB28" s="147"/>
      <c r="CC28" s="147"/>
      <c r="CD28" s="147"/>
      <c r="CE28" s="147"/>
      <c r="CF28" s="147"/>
      <c r="CG28" s="147"/>
      <c r="CH28" s="147"/>
      <c r="CI28" s="147"/>
      <c r="CJ28" s="147"/>
      <c r="CK28" s="147"/>
      <c r="CL28" s="147"/>
      <c r="CM28" s="147"/>
      <c r="CN28" s="147"/>
      <c r="CO28" s="147"/>
      <c r="CP28" s="147"/>
      <c r="CQ28" s="147"/>
      <c r="CR28" s="147"/>
      <c r="CS28" s="147"/>
      <c r="CT28" s="147"/>
      <c r="CU28" s="147"/>
      <c r="CV28" s="147"/>
      <c r="CW28" s="147"/>
      <c r="CX28" s="147"/>
      <c r="CY28" s="147"/>
      <c r="CZ28" s="147"/>
      <c r="DA28" s="147"/>
      <c r="DB28" s="147"/>
      <c r="DC28" s="147"/>
      <c r="DD28" s="147"/>
      <c r="DE28" s="147"/>
      <c r="DF28" s="147"/>
      <c r="DG28" s="147"/>
      <c r="DH28" s="147"/>
      <c r="DI28" s="147"/>
      <c r="DJ28" s="147"/>
      <c r="DK28" s="147"/>
      <c r="DL28" s="147"/>
      <c r="DM28" s="147"/>
      <c r="DN28" s="147"/>
      <c r="DO28" s="147"/>
      <c r="DP28" s="147"/>
      <c r="DQ28" s="147"/>
      <c r="DR28" s="147"/>
      <c r="DS28" s="147"/>
      <c r="DT28" s="147"/>
      <c r="DU28" s="147"/>
      <c r="DV28" s="147"/>
      <c r="DW28" s="147"/>
      <c r="DX28" s="147"/>
      <c r="DY28" s="147"/>
      <c r="DZ28" s="147"/>
      <c r="EA28" s="147"/>
      <c r="EB28" s="173">
        <f t="shared" si="3"/>
        <v>0</v>
      </c>
      <c r="EC28" s="175">
        <f t="shared" si="5"/>
        <v>0</v>
      </c>
      <c r="ED28" s="5"/>
    </row>
    <row r="29" spans="1:134" s="6" customFormat="1" ht="15" customHeight="1" x14ac:dyDescent="0.25">
      <c r="A29" s="6" t="str">
        <f>Stammdaten!C28&amp;" "&amp;Stammdaten!D28</f>
        <v>23 Schülername 23</v>
      </c>
      <c r="B29" s="146"/>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73">
        <f t="shared" si="1"/>
        <v>0</v>
      </c>
      <c r="BO29" s="175">
        <f t="shared" si="4"/>
        <v>0</v>
      </c>
      <c r="BP29" s="146"/>
      <c r="BQ29" s="147"/>
      <c r="BR29" s="147"/>
      <c r="BS29" s="147"/>
      <c r="BT29" s="147"/>
      <c r="BU29" s="147"/>
      <c r="BV29" s="147"/>
      <c r="BW29" s="147"/>
      <c r="BX29" s="147"/>
      <c r="BY29" s="147"/>
      <c r="BZ29" s="147"/>
      <c r="CA29" s="147"/>
      <c r="CB29" s="147"/>
      <c r="CC29" s="147"/>
      <c r="CD29" s="147"/>
      <c r="CE29" s="147"/>
      <c r="CF29" s="147"/>
      <c r="CG29" s="147"/>
      <c r="CH29" s="147"/>
      <c r="CI29" s="147"/>
      <c r="CJ29" s="147"/>
      <c r="CK29" s="147"/>
      <c r="CL29" s="147"/>
      <c r="CM29" s="147"/>
      <c r="CN29" s="147"/>
      <c r="CO29" s="147"/>
      <c r="CP29" s="147"/>
      <c r="CQ29" s="147"/>
      <c r="CR29" s="147"/>
      <c r="CS29" s="147"/>
      <c r="CT29" s="147"/>
      <c r="CU29" s="147"/>
      <c r="CV29" s="147"/>
      <c r="CW29" s="147"/>
      <c r="CX29" s="147"/>
      <c r="CY29" s="147"/>
      <c r="CZ29" s="147"/>
      <c r="DA29" s="147"/>
      <c r="DB29" s="147"/>
      <c r="DC29" s="147"/>
      <c r="DD29" s="147"/>
      <c r="DE29" s="147"/>
      <c r="DF29" s="147"/>
      <c r="DG29" s="147"/>
      <c r="DH29" s="147"/>
      <c r="DI29" s="147"/>
      <c r="DJ29" s="147"/>
      <c r="DK29" s="147"/>
      <c r="DL29" s="147"/>
      <c r="DM29" s="147"/>
      <c r="DN29" s="147"/>
      <c r="DO29" s="147"/>
      <c r="DP29" s="147"/>
      <c r="DQ29" s="147"/>
      <c r="DR29" s="147"/>
      <c r="DS29" s="147"/>
      <c r="DT29" s="147"/>
      <c r="DU29" s="147"/>
      <c r="DV29" s="147"/>
      <c r="DW29" s="147"/>
      <c r="DX29" s="147"/>
      <c r="DY29" s="147"/>
      <c r="DZ29" s="147"/>
      <c r="EA29" s="147"/>
      <c r="EB29" s="173">
        <f t="shared" si="3"/>
        <v>0</v>
      </c>
      <c r="EC29" s="175">
        <f t="shared" si="5"/>
        <v>0</v>
      </c>
      <c r="ED29" s="5"/>
    </row>
    <row r="30" spans="1:134" s="6" customFormat="1" ht="15" customHeight="1" x14ac:dyDescent="0.25">
      <c r="A30" s="6" t="str">
        <f>Stammdaten!C29&amp;" "&amp;Stammdaten!D29</f>
        <v>24 Schülername 24</v>
      </c>
      <c r="B30" s="146"/>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73">
        <f t="shared" si="1"/>
        <v>0</v>
      </c>
      <c r="BO30" s="175">
        <f t="shared" si="4"/>
        <v>0</v>
      </c>
      <c r="BP30" s="146"/>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c r="CM30" s="147"/>
      <c r="CN30" s="147"/>
      <c r="CO30" s="147"/>
      <c r="CP30" s="147"/>
      <c r="CQ30" s="147"/>
      <c r="CR30" s="147"/>
      <c r="CS30" s="147"/>
      <c r="CT30" s="147"/>
      <c r="CU30" s="147"/>
      <c r="CV30" s="147"/>
      <c r="CW30" s="147"/>
      <c r="CX30" s="147"/>
      <c r="CY30" s="147"/>
      <c r="CZ30" s="147"/>
      <c r="DA30" s="147"/>
      <c r="DB30" s="147"/>
      <c r="DC30" s="147"/>
      <c r="DD30" s="147"/>
      <c r="DE30" s="147"/>
      <c r="DF30" s="147"/>
      <c r="DG30" s="147"/>
      <c r="DH30" s="147"/>
      <c r="DI30" s="147"/>
      <c r="DJ30" s="147"/>
      <c r="DK30" s="147"/>
      <c r="DL30" s="147"/>
      <c r="DM30" s="147"/>
      <c r="DN30" s="147"/>
      <c r="DO30" s="147"/>
      <c r="DP30" s="147"/>
      <c r="DQ30" s="147"/>
      <c r="DR30" s="147"/>
      <c r="DS30" s="147"/>
      <c r="DT30" s="147"/>
      <c r="DU30" s="147"/>
      <c r="DV30" s="147"/>
      <c r="DW30" s="147"/>
      <c r="DX30" s="147"/>
      <c r="DY30" s="147"/>
      <c r="DZ30" s="147"/>
      <c r="EA30" s="147"/>
      <c r="EB30" s="173">
        <f t="shared" si="3"/>
        <v>0</v>
      </c>
      <c r="EC30" s="175">
        <f t="shared" si="5"/>
        <v>0</v>
      </c>
      <c r="ED30" s="5"/>
    </row>
    <row r="31" spans="1:134" s="6" customFormat="1" ht="15" customHeight="1" x14ac:dyDescent="0.25">
      <c r="A31" s="6" t="str">
        <f>Stammdaten!C30&amp;" "&amp;Stammdaten!D30</f>
        <v>25 Schülername 25</v>
      </c>
      <c r="B31" s="146"/>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73">
        <f t="shared" si="1"/>
        <v>0</v>
      </c>
      <c r="BO31" s="175">
        <f t="shared" si="4"/>
        <v>0</v>
      </c>
      <c r="BP31" s="146"/>
      <c r="BQ31" s="147"/>
      <c r="BR31" s="147"/>
      <c r="BS31" s="147"/>
      <c r="BT31" s="147"/>
      <c r="BU31" s="147"/>
      <c r="BV31" s="147"/>
      <c r="BW31" s="147"/>
      <c r="BX31" s="147"/>
      <c r="BY31" s="147"/>
      <c r="BZ31" s="147"/>
      <c r="CA31" s="147"/>
      <c r="CB31" s="147"/>
      <c r="CC31" s="147"/>
      <c r="CD31" s="147"/>
      <c r="CE31" s="147"/>
      <c r="CF31" s="147"/>
      <c r="CG31" s="147"/>
      <c r="CH31" s="147"/>
      <c r="CI31" s="147"/>
      <c r="CJ31" s="147"/>
      <c r="CK31" s="147"/>
      <c r="CL31" s="147"/>
      <c r="CM31" s="147"/>
      <c r="CN31" s="147"/>
      <c r="CO31" s="147"/>
      <c r="CP31" s="147"/>
      <c r="CQ31" s="147"/>
      <c r="CR31" s="147"/>
      <c r="CS31" s="147"/>
      <c r="CT31" s="147"/>
      <c r="CU31" s="147"/>
      <c r="CV31" s="147"/>
      <c r="CW31" s="147"/>
      <c r="CX31" s="147"/>
      <c r="CY31" s="147"/>
      <c r="CZ31" s="147"/>
      <c r="DA31" s="147"/>
      <c r="DB31" s="147"/>
      <c r="DC31" s="147"/>
      <c r="DD31" s="147"/>
      <c r="DE31" s="147"/>
      <c r="DF31" s="147"/>
      <c r="DG31" s="147"/>
      <c r="DH31" s="147"/>
      <c r="DI31" s="147"/>
      <c r="DJ31" s="147"/>
      <c r="DK31" s="147"/>
      <c r="DL31" s="147"/>
      <c r="DM31" s="147"/>
      <c r="DN31" s="147"/>
      <c r="DO31" s="147"/>
      <c r="DP31" s="147"/>
      <c r="DQ31" s="147"/>
      <c r="DR31" s="147"/>
      <c r="DS31" s="147"/>
      <c r="DT31" s="147"/>
      <c r="DU31" s="147"/>
      <c r="DV31" s="147"/>
      <c r="DW31" s="147"/>
      <c r="DX31" s="147"/>
      <c r="DY31" s="147"/>
      <c r="DZ31" s="147"/>
      <c r="EA31" s="147"/>
      <c r="EB31" s="173">
        <f t="shared" si="3"/>
        <v>0</v>
      </c>
      <c r="EC31" s="175">
        <f t="shared" si="5"/>
        <v>0</v>
      </c>
      <c r="ED31" s="5"/>
    </row>
    <row r="32" spans="1:134" s="6" customFormat="1" ht="15" customHeight="1" x14ac:dyDescent="0.25">
      <c r="A32" s="6" t="str">
        <f>Stammdaten!C31&amp;" "&amp;Stammdaten!D31</f>
        <v>26 Schülername 26</v>
      </c>
      <c r="B32" s="146"/>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73">
        <f t="shared" si="1"/>
        <v>0</v>
      </c>
      <c r="BO32" s="175">
        <f t="shared" si="4"/>
        <v>0</v>
      </c>
      <c r="BP32" s="146"/>
      <c r="BQ32" s="147"/>
      <c r="BR32" s="147"/>
      <c r="BS32" s="147"/>
      <c r="BT32" s="147"/>
      <c r="BU32" s="147"/>
      <c r="BV32" s="147"/>
      <c r="BW32" s="147"/>
      <c r="BX32" s="147"/>
      <c r="BY32" s="147"/>
      <c r="BZ32" s="147"/>
      <c r="CA32" s="147"/>
      <c r="CB32" s="147"/>
      <c r="CC32" s="147"/>
      <c r="CD32" s="147"/>
      <c r="CE32" s="147"/>
      <c r="CF32" s="147"/>
      <c r="CG32" s="147"/>
      <c r="CH32" s="147"/>
      <c r="CI32" s="147"/>
      <c r="CJ32" s="147"/>
      <c r="CK32" s="147"/>
      <c r="CL32" s="147"/>
      <c r="CM32" s="147"/>
      <c r="CN32" s="147"/>
      <c r="CO32" s="147"/>
      <c r="CP32" s="147"/>
      <c r="CQ32" s="147"/>
      <c r="CR32" s="147"/>
      <c r="CS32" s="147"/>
      <c r="CT32" s="147"/>
      <c r="CU32" s="147"/>
      <c r="CV32" s="147"/>
      <c r="CW32" s="147"/>
      <c r="CX32" s="147"/>
      <c r="CY32" s="147"/>
      <c r="CZ32" s="147"/>
      <c r="DA32" s="147"/>
      <c r="DB32" s="147"/>
      <c r="DC32" s="147"/>
      <c r="DD32" s="147"/>
      <c r="DE32" s="147"/>
      <c r="DF32" s="147"/>
      <c r="DG32" s="147"/>
      <c r="DH32" s="147"/>
      <c r="DI32" s="147"/>
      <c r="DJ32" s="147"/>
      <c r="DK32" s="147"/>
      <c r="DL32" s="147"/>
      <c r="DM32" s="147"/>
      <c r="DN32" s="147"/>
      <c r="DO32" s="147"/>
      <c r="DP32" s="147"/>
      <c r="DQ32" s="147"/>
      <c r="DR32" s="147"/>
      <c r="DS32" s="147"/>
      <c r="DT32" s="147"/>
      <c r="DU32" s="147"/>
      <c r="DV32" s="147"/>
      <c r="DW32" s="147"/>
      <c r="DX32" s="147"/>
      <c r="DY32" s="147"/>
      <c r="DZ32" s="147"/>
      <c r="EA32" s="147"/>
      <c r="EB32" s="173">
        <f t="shared" si="3"/>
        <v>0</v>
      </c>
      <c r="EC32" s="175">
        <f t="shared" si="5"/>
        <v>0</v>
      </c>
      <c r="ED32" s="5"/>
    </row>
    <row r="33" spans="1:134" s="6" customFormat="1" ht="15" customHeight="1" x14ac:dyDescent="0.25">
      <c r="A33" s="6" t="str">
        <f>Stammdaten!C32&amp;" "&amp;Stammdaten!D32</f>
        <v>27 Schülername 27</v>
      </c>
      <c r="B33" s="146"/>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73">
        <f t="shared" si="1"/>
        <v>0</v>
      </c>
      <c r="BO33" s="175">
        <f t="shared" si="4"/>
        <v>0</v>
      </c>
      <c r="BP33" s="146"/>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c r="CM33" s="147"/>
      <c r="CN33" s="147"/>
      <c r="CO33" s="147"/>
      <c r="CP33" s="147"/>
      <c r="CQ33" s="147"/>
      <c r="CR33" s="147"/>
      <c r="CS33" s="147"/>
      <c r="CT33" s="147"/>
      <c r="CU33" s="147"/>
      <c r="CV33" s="147"/>
      <c r="CW33" s="147"/>
      <c r="CX33" s="147"/>
      <c r="CY33" s="147"/>
      <c r="CZ33" s="147"/>
      <c r="DA33" s="147"/>
      <c r="DB33" s="147"/>
      <c r="DC33" s="147"/>
      <c r="DD33" s="147"/>
      <c r="DE33" s="147"/>
      <c r="DF33" s="147"/>
      <c r="DG33" s="147"/>
      <c r="DH33" s="147"/>
      <c r="DI33" s="147"/>
      <c r="DJ33" s="147"/>
      <c r="DK33" s="147"/>
      <c r="DL33" s="147"/>
      <c r="DM33" s="147"/>
      <c r="DN33" s="147"/>
      <c r="DO33" s="147"/>
      <c r="DP33" s="147"/>
      <c r="DQ33" s="147"/>
      <c r="DR33" s="147"/>
      <c r="DS33" s="147"/>
      <c r="DT33" s="147"/>
      <c r="DU33" s="147"/>
      <c r="DV33" s="147"/>
      <c r="DW33" s="147"/>
      <c r="DX33" s="147"/>
      <c r="DY33" s="147"/>
      <c r="DZ33" s="147"/>
      <c r="EA33" s="147"/>
      <c r="EB33" s="173">
        <f t="shared" si="3"/>
        <v>0</v>
      </c>
      <c r="EC33" s="175">
        <f t="shared" si="5"/>
        <v>0</v>
      </c>
      <c r="ED33" s="5"/>
    </row>
    <row r="34" spans="1:134" s="6" customFormat="1" ht="15" customHeight="1" x14ac:dyDescent="0.25">
      <c r="A34" s="6" t="str">
        <f>Stammdaten!C33&amp;" "&amp;Stammdaten!D33</f>
        <v>28 Schülername 28</v>
      </c>
      <c r="B34" s="146"/>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73">
        <f t="shared" si="1"/>
        <v>0</v>
      </c>
      <c r="BO34" s="175">
        <f t="shared" si="4"/>
        <v>0</v>
      </c>
      <c r="BP34" s="146"/>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7"/>
      <c r="CM34" s="147"/>
      <c r="CN34" s="147"/>
      <c r="CO34" s="147"/>
      <c r="CP34" s="147"/>
      <c r="CQ34" s="147"/>
      <c r="CR34" s="147"/>
      <c r="CS34" s="147"/>
      <c r="CT34" s="147"/>
      <c r="CU34" s="147"/>
      <c r="CV34" s="147"/>
      <c r="CW34" s="147"/>
      <c r="CX34" s="147"/>
      <c r="CY34" s="147"/>
      <c r="CZ34" s="147"/>
      <c r="DA34" s="147"/>
      <c r="DB34" s="147"/>
      <c r="DC34" s="147"/>
      <c r="DD34" s="147"/>
      <c r="DE34" s="147"/>
      <c r="DF34" s="147"/>
      <c r="DG34" s="147"/>
      <c r="DH34" s="147"/>
      <c r="DI34" s="147"/>
      <c r="DJ34" s="147"/>
      <c r="DK34" s="147"/>
      <c r="DL34" s="147"/>
      <c r="DM34" s="147"/>
      <c r="DN34" s="147"/>
      <c r="DO34" s="147"/>
      <c r="DP34" s="147"/>
      <c r="DQ34" s="147"/>
      <c r="DR34" s="147"/>
      <c r="DS34" s="147"/>
      <c r="DT34" s="147"/>
      <c r="DU34" s="147"/>
      <c r="DV34" s="147"/>
      <c r="DW34" s="147"/>
      <c r="DX34" s="147"/>
      <c r="DY34" s="147"/>
      <c r="DZ34" s="147"/>
      <c r="EA34" s="147"/>
      <c r="EB34" s="173">
        <f t="shared" si="3"/>
        <v>0</v>
      </c>
      <c r="EC34" s="175">
        <f t="shared" si="5"/>
        <v>0</v>
      </c>
      <c r="ED34" s="5"/>
    </row>
    <row r="35" spans="1:134" s="6" customFormat="1" ht="15" customHeight="1" x14ac:dyDescent="0.25">
      <c r="A35" s="6" t="str">
        <f>Stammdaten!C34&amp;" "&amp;Stammdaten!D34</f>
        <v>29 Schülername 29</v>
      </c>
      <c r="B35" s="146"/>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73">
        <f t="shared" si="1"/>
        <v>0</v>
      </c>
      <c r="BO35" s="175">
        <f t="shared" si="4"/>
        <v>0</v>
      </c>
      <c r="BP35" s="146"/>
      <c r="BQ35" s="147"/>
      <c r="BR35" s="147"/>
      <c r="BS35" s="147"/>
      <c r="BT35" s="147"/>
      <c r="BU35" s="147"/>
      <c r="BV35" s="147"/>
      <c r="BW35" s="147"/>
      <c r="BX35" s="147"/>
      <c r="BY35" s="147"/>
      <c r="BZ35" s="147"/>
      <c r="CA35" s="147"/>
      <c r="CB35" s="147"/>
      <c r="CC35" s="147"/>
      <c r="CD35" s="147"/>
      <c r="CE35" s="147"/>
      <c r="CF35" s="147"/>
      <c r="CG35" s="147"/>
      <c r="CH35" s="147"/>
      <c r="CI35" s="147"/>
      <c r="CJ35" s="147"/>
      <c r="CK35" s="147"/>
      <c r="CL35" s="147"/>
      <c r="CM35" s="147"/>
      <c r="CN35" s="147"/>
      <c r="CO35" s="147"/>
      <c r="CP35" s="147"/>
      <c r="CQ35" s="147"/>
      <c r="CR35" s="147"/>
      <c r="CS35" s="147"/>
      <c r="CT35" s="147"/>
      <c r="CU35" s="147"/>
      <c r="CV35" s="147"/>
      <c r="CW35" s="147"/>
      <c r="CX35" s="147"/>
      <c r="CY35" s="147"/>
      <c r="CZ35" s="147"/>
      <c r="DA35" s="147"/>
      <c r="DB35" s="147"/>
      <c r="DC35" s="147"/>
      <c r="DD35" s="147"/>
      <c r="DE35" s="147"/>
      <c r="DF35" s="147"/>
      <c r="DG35" s="147"/>
      <c r="DH35" s="147"/>
      <c r="DI35" s="147"/>
      <c r="DJ35" s="147"/>
      <c r="DK35" s="147"/>
      <c r="DL35" s="147"/>
      <c r="DM35" s="147"/>
      <c r="DN35" s="147"/>
      <c r="DO35" s="147"/>
      <c r="DP35" s="147"/>
      <c r="DQ35" s="147"/>
      <c r="DR35" s="147"/>
      <c r="DS35" s="147"/>
      <c r="DT35" s="147"/>
      <c r="DU35" s="147"/>
      <c r="DV35" s="147"/>
      <c r="DW35" s="147"/>
      <c r="DX35" s="147"/>
      <c r="DY35" s="147"/>
      <c r="DZ35" s="147"/>
      <c r="EA35" s="147"/>
      <c r="EB35" s="173">
        <f t="shared" si="3"/>
        <v>0</v>
      </c>
      <c r="EC35" s="175">
        <f t="shared" si="5"/>
        <v>0</v>
      </c>
      <c r="ED35" s="5"/>
    </row>
    <row r="36" spans="1:134" s="6" customFormat="1" ht="15" customHeight="1" x14ac:dyDescent="0.25">
      <c r="A36" s="6" t="str">
        <f>Stammdaten!C35&amp;" "&amp;Stammdaten!D35</f>
        <v>30 Schülername 30</v>
      </c>
      <c r="B36" s="146"/>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73">
        <f t="shared" si="1"/>
        <v>0</v>
      </c>
      <c r="BO36" s="175">
        <f t="shared" si="4"/>
        <v>0</v>
      </c>
      <c r="BP36" s="146"/>
      <c r="BQ36" s="147"/>
      <c r="BR36" s="147"/>
      <c r="BS36" s="147"/>
      <c r="BT36" s="147"/>
      <c r="BU36" s="147"/>
      <c r="BV36" s="147"/>
      <c r="BW36" s="147"/>
      <c r="BX36" s="147"/>
      <c r="BY36" s="147"/>
      <c r="BZ36" s="147"/>
      <c r="CA36" s="147"/>
      <c r="CB36" s="147"/>
      <c r="CC36" s="147"/>
      <c r="CD36" s="147"/>
      <c r="CE36" s="147"/>
      <c r="CF36" s="147"/>
      <c r="CG36" s="147"/>
      <c r="CH36" s="147"/>
      <c r="CI36" s="147"/>
      <c r="CJ36" s="147"/>
      <c r="CK36" s="147"/>
      <c r="CL36" s="147"/>
      <c r="CM36" s="147"/>
      <c r="CN36" s="147"/>
      <c r="CO36" s="147"/>
      <c r="CP36" s="147"/>
      <c r="CQ36" s="147"/>
      <c r="CR36" s="147"/>
      <c r="CS36" s="147"/>
      <c r="CT36" s="147"/>
      <c r="CU36" s="147"/>
      <c r="CV36" s="147"/>
      <c r="CW36" s="147"/>
      <c r="CX36" s="147"/>
      <c r="CY36" s="147"/>
      <c r="CZ36" s="147"/>
      <c r="DA36" s="147"/>
      <c r="DB36" s="147"/>
      <c r="DC36" s="147"/>
      <c r="DD36" s="147"/>
      <c r="DE36" s="147"/>
      <c r="DF36" s="147"/>
      <c r="DG36" s="147"/>
      <c r="DH36" s="147"/>
      <c r="DI36" s="147"/>
      <c r="DJ36" s="147"/>
      <c r="DK36" s="147"/>
      <c r="DL36" s="147"/>
      <c r="DM36" s="147"/>
      <c r="DN36" s="147"/>
      <c r="DO36" s="147"/>
      <c r="DP36" s="147"/>
      <c r="DQ36" s="147"/>
      <c r="DR36" s="147"/>
      <c r="DS36" s="147"/>
      <c r="DT36" s="147"/>
      <c r="DU36" s="147"/>
      <c r="DV36" s="147"/>
      <c r="DW36" s="147"/>
      <c r="DX36" s="147"/>
      <c r="DY36" s="147"/>
      <c r="DZ36" s="147"/>
      <c r="EA36" s="147"/>
      <c r="EB36" s="173">
        <f t="shared" si="3"/>
        <v>0</v>
      </c>
      <c r="EC36" s="175">
        <f t="shared" si="5"/>
        <v>0</v>
      </c>
      <c r="ED36" s="5"/>
    </row>
    <row r="37" spans="1:134" s="6" customFormat="1" ht="15" customHeight="1" x14ac:dyDescent="0.25">
      <c r="A37" s="6" t="str">
        <f>Stammdaten!C36&amp;" "&amp;Stammdaten!D36</f>
        <v>31 Schülername 31</v>
      </c>
      <c r="B37" s="146"/>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73">
        <f t="shared" si="1"/>
        <v>0</v>
      </c>
      <c r="BO37" s="175">
        <f t="shared" si="4"/>
        <v>0</v>
      </c>
      <c r="BP37" s="146"/>
      <c r="BQ37" s="147"/>
      <c r="BR37" s="147"/>
      <c r="BS37" s="147"/>
      <c r="BT37" s="147"/>
      <c r="BU37" s="147"/>
      <c r="BV37" s="147"/>
      <c r="BW37" s="147"/>
      <c r="BX37" s="147"/>
      <c r="BY37" s="147"/>
      <c r="BZ37" s="147"/>
      <c r="CA37" s="147"/>
      <c r="CB37" s="147"/>
      <c r="CC37" s="147"/>
      <c r="CD37" s="147"/>
      <c r="CE37" s="147"/>
      <c r="CF37" s="147"/>
      <c r="CG37" s="147"/>
      <c r="CH37" s="147"/>
      <c r="CI37" s="147"/>
      <c r="CJ37" s="147"/>
      <c r="CK37" s="147"/>
      <c r="CL37" s="147"/>
      <c r="CM37" s="147"/>
      <c r="CN37" s="147"/>
      <c r="CO37" s="147"/>
      <c r="CP37" s="147"/>
      <c r="CQ37" s="147"/>
      <c r="CR37" s="147"/>
      <c r="CS37" s="147"/>
      <c r="CT37" s="147"/>
      <c r="CU37" s="147"/>
      <c r="CV37" s="147"/>
      <c r="CW37" s="147"/>
      <c r="CX37" s="147"/>
      <c r="CY37" s="147"/>
      <c r="CZ37" s="147"/>
      <c r="DA37" s="147"/>
      <c r="DB37" s="147"/>
      <c r="DC37" s="147"/>
      <c r="DD37" s="147"/>
      <c r="DE37" s="147"/>
      <c r="DF37" s="147"/>
      <c r="DG37" s="147"/>
      <c r="DH37" s="147"/>
      <c r="DI37" s="147"/>
      <c r="DJ37" s="147"/>
      <c r="DK37" s="147"/>
      <c r="DL37" s="147"/>
      <c r="DM37" s="147"/>
      <c r="DN37" s="147"/>
      <c r="DO37" s="147"/>
      <c r="DP37" s="147"/>
      <c r="DQ37" s="147"/>
      <c r="DR37" s="147"/>
      <c r="DS37" s="147"/>
      <c r="DT37" s="147"/>
      <c r="DU37" s="147"/>
      <c r="DV37" s="147"/>
      <c r="DW37" s="147"/>
      <c r="DX37" s="147"/>
      <c r="DY37" s="147"/>
      <c r="DZ37" s="147"/>
      <c r="EA37" s="147"/>
      <c r="EB37" s="173">
        <f t="shared" si="3"/>
        <v>0</v>
      </c>
      <c r="EC37" s="175">
        <f t="shared" si="5"/>
        <v>0</v>
      </c>
      <c r="ED37" s="5"/>
    </row>
    <row r="38" spans="1:134" s="6" customFormat="1" ht="15" customHeight="1" x14ac:dyDescent="0.25">
      <c r="A38" s="6" t="str">
        <f>Stammdaten!C37&amp;" "&amp;Stammdaten!D37</f>
        <v>32 Schülername 32</v>
      </c>
      <c r="B38" s="146"/>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73">
        <f t="shared" si="1"/>
        <v>0</v>
      </c>
      <c r="BO38" s="175">
        <f t="shared" si="4"/>
        <v>0</v>
      </c>
      <c r="BP38" s="146"/>
      <c r="BQ38" s="147"/>
      <c r="BR38" s="147"/>
      <c r="BS38" s="147"/>
      <c r="BT38" s="147"/>
      <c r="BU38" s="147"/>
      <c r="BV38" s="147"/>
      <c r="BW38" s="147"/>
      <c r="BX38" s="147"/>
      <c r="BY38" s="147"/>
      <c r="BZ38" s="147"/>
      <c r="CA38" s="147"/>
      <c r="CB38" s="147"/>
      <c r="CC38" s="147"/>
      <c r="CD38" s="147"/>
      <c r="CE38" s="147"/>
      <c r="CF38" s="147"/>
      <c r="CG38" s="147"/>
      <c r="CH38" s="147"/>
      <c r="CI38" s="147"/>
      <c r="CJ38" s="147"/>
      <c r="CK38" s="147"/>
      <c r="CL38" s="147"/>
      <c r="CM38" s="147"/>
      <c r="CN38" s="147"/>
      <c r="CO38" s="147"/>
      <c r="CP38" s="147"/>
      <c r="CQ38" s="147"/>
      <c r="CR38" s="147"/>
      <c r="CS38" s="147"/>
      <c r="CT38" s="147"/>
      <c r="CU38" s="147"/>
      <c r="CV38" s="147"/>
      <c r="CW38" s="147"/>
      <c r="CX38" s="147"/>
      <c r="CY38" s="147"/>
      <c r="CZ38" s="147"/>
      <c r="DA38" s="147"/>
      <c r="DB38" s="147"/>
      <c r="DC38" s="147"/>
      <c r="DD38" s="147"/>
      <c r="DE38" s="147"/>
      <c r="DF38" s="147"/>
      <c r="DG38" s="147"/>
      <c r="DH38" s="147"/>
      <c r="DI38" s="147"/>
      <c r="DJ38" s="147"/>
      <c r="DK38" s="147"/>
      <c r="DL38" s="147"/>
      <c r="DM38" s="147"/>
      <c r="DN38" s="147"/>
      <c r="DO38" s="147"/>
      <c r="DP38" s="147"/>
      <c r="DQ38" s="147"/>
      <c r="DR38" s="147"/>
      <c r="DS38" s="147"/>
      <c r="DT38" s="147"/>
      <c r="DU38" s="147"/>
      <c r="DV38" s="147"/>
      <c r="DW38" s="147"/>
      <c r="DX38" s="147"/>
      <c r="DY38" s="147"/>
      <c r="DZ38" s="147"/>
      <c r="EA38" s="147"/>
      <c r="EB38" s="173">
        <f t="shared" si="3"/>
        <v>0</v>
      </c>
      <c r="EC38" s="175">
        <f t="shared" si="5"/>
        <v>0</v>
      </c>
      <c r="ED38" s="5"/>
    </row>
    <row r="39" spans="1:134" s="6" customFormat="1" ht="15" customHeight="1" x14ac:dyDescent="0.25">
      <c r="A39" s="6" t="str">
        <f>Stammdaten!C38&amp;" "&amp;Stammdaten!D38</f>
        <v>33 Schülername 33</v>
      </c>
      <c r="B39" s="146"/>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73">
        <f t="shared" si="1"/>
        <v>0</v>
      </c>
      <c r="BO39" s="175">
        <f t="shared" si="4"/>
        <v>0</v>
      </c>
      <c r="BP39" s="146"/>
      <c r="BQ39" s="147"/>
      <c r="BR39" s="147"/>
      <c r="BS39" s="147"/>
      <c r="BT39" s="147"/>
      <c r="BU39" s="147"/>
      <c r="BV39" s="147"/>
      <c r="BW39" s="147"/>
      <c r="BX39" s="147"/>
      <c r="BY39" s="147"/>
      <c r="BZ39" s="147"/>
      <c r="CA39" s="147"/>
      <c r="CB39" s="147"/>
      <c r="CC39" s="147"/>
      <c r="CD39" s="147"/>
      <c r="CE39" s="147"/>
      <c r="CF39" s="147"/>
      <c r="CG39" s="147"/>
      <c r="CH39" s="147"/>
      <c r="CI39" s="147"/>
      <c r="CJ39" s="147"/>
      <c r="CK39" s="147"/>
      <c r="CL39" s="147"/>
      <c r="CM39" s="147"/>
      <c r="CN39" s="147"/>
      <c r="CO39" s="147"/>
      <c r="CP39" s="147"/>
      <c r="CQ39" s="147"/>
      <c r="CR39" s="147"/>
      <c r="CS39" s="147"/>
      <c r="CT39" s="147"/>
      <c r="CU39" s="147"/>
      <c r="CV39" s="147"/>
      <c r="CW39" s="147"/>
      <c r="CX39" s="147"/>
      <c r="CY39" s="147"/>
      <c r="CZ39" s="147"/>
      <c r="DA39" s="147"/>
      <c r="DB39" s="147"/>
      <c r="DC39" s="147"/>
      <c r="DD39" s="147"/>
      <c r="DE39" s="147"/>
      <c r="DF39" s="147"/>
      <c r="DG39" s="147"/>
      <c r="DH39" s="147"/>
      <c r="DI39" s="147"/>
      <c r="DJ39" s="147"/>
      <c r="DK39" s="147"/>
      <c r="DL39" s="147"/>
      <c r="DM39" s="147"/>
      <c r="DN39" s="147"/>
      <c r="DO39" s="147"/>
      <c r="DP39" s="147"/>
      <c r="DQ39" s="147"/>
      <c r="DR39" s="147"/>
      <c r="DS39" s="147"/>
      <c r="DT39" s="147"/>
      <c r="DU39" s="147"/>
      <c r="DV39" s="147"/>
      <c r="DW39" s="147"/>
      <c r="DX39" s="147"/>
      <c r="DY39" s="147"/>
      <c r="DZ39" s="147"/>
      <c r="EA39" s="147"/>
      <c r="EB39" s="173">
        <f t="shared" si="3"/>
        <v>0</v>
      </c>
      <c r="EC39" s="175">
        <f t="shared" si="5"/>
        <v>0</v>
      </c>
      <c r="ED39" s="5"/>
    </row>
    <row r="40" spans="1:134" s="6" customFormat="1" ht="15" customHeight="1" x14ac:dyDescent="0.25">
      <c r="A40" s="6" t="str">
        <f>Stammdaten!C39&amp;" "&amp;Stammdaten!D39</f>
        <v>34 Schülername 34</v>
      </c>
      <c r="B40" s="146"/>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73">
        <f t="shared" si="1"/>
        <v>0</v>
      </c>
      <c r="BO40" s="175">
        <f t="shared" si="4"/>
        <v>0</v>
      </c>
      <c r="BP40" s="146"/>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c r="CM40" s="147"/>
      <c r="CN40" s="147"/>
      <c r="CO40" s="147"/>
      <c r="CP40" s="147"/>
      <c r="CQ40" s="147"/>
      <c r="CR40" s="147"/>
      <c r="CS40" s="147"/>
      <c r="CT40" s="147"/>
      <c r="CU40" s="147"/>
      <c r="CV40" s="147"/>
      <c r="CW40" s="147"/>
      <c r="CX40" s="147"/>
      <c r="CY40" s="147"/>
      <c r="CZ40" s="147"/>
      <c r="DA40" s="147"/>
      <c r="DB40" s="147"/>
      <c r="DC40" s="147"/>
      <c r="DD40" s="147"/>
      <c r="DE40" s="147"/>
      <c r="DF40" s="147"/>
      <c r="DG40" s="147"/>
      <c r="DH40" s="147"/>
      <c r="DI40" s="147"/>
      <c r="DJ40" s="147"/>
      <c r="DK40" s="147"/>
      <c r="DL40" s="147"/>
      <c r="DM40" s="147"/>
      <c r="DN40" s="147"/>
      <c r="DO40" s="147"/>
      <c r="DP40" s="147"/>
      <c r="DQ40" s="147"/>
      <c r="DR40" s="147"/>
      <c r="DS40" s="147"/>
      <c r="DT40" s="147"/>
      <c r="DU40" s="147"/>
      <c r="DV40" s="147"/>
      <c r="DW40" s="147"/>
      <c r="DX40" s="147"/>
      <c r="DY40" s="147"/>
      <c r="DZ40" s="147"/>
      <c r="EA40" s="147"/>
      <c r="EB40" s="173">
        <f t="shared" si="3"/>
        <v>0</v>
      </c>
      <c r="EC40" s="175">
        <f t="shared" si="5"/>
        <v>0</v>
      </c>
      <c r="ED40" s="5"/>
    </row>
    <row r="41" spans="1:134" s="6" customFormat="1" ht="15" customHeight="1" x14ac:dyDescent="0.25">
      <c r="A41" s="6" t="str">
        <f>Stammdaten!C40&amp;" "&amp;Stammdaten!D40</f>
        <v>35 Schülername 35</v>
      </c>
      <c r="B41" s="146"/>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73">
        <f t="shared" si="1"/>
        <v>0</v>
      </c>
      <c r="BO41" s="175">
        <f t="shared" si="4"/>
        <v>0</v>
      </c>
      <c r="BP41" s="146"/>
      <c r="BQ41" s="147"/>
      <c r="BR41" s="147"/>
      <c r="BS41" s="147"/>
      <c r="BT41" s="147"/>
      <c r="BU41" s="147"/>
      <c r="BV41" s="147"/>
      <c r="BW41" s="147"/>
      <c r="BX41" s="147"/>
      <c r="BY41" s="147"/>
      <c r="BZ41" s="147"/>
      <c r="CA41" s="147"/>
      <c r="CB41" s="147"/>
      <c r="CC41" s="147"/>
      <c r="CD41" s="147"/>
      <c r="CE41" s="147"/>
      <c r="CF41" s="147"/>
      <c r="CG41" s="147"/>
      <c r="CH41" s="147"/>
      <c r="CI41" s="147"/>
      <c r="CJ41" s="147"/>
      <c r="CK41" s="147"/>
      <c r="CL41" s="147"/>
      <c r="CM41" s="147"/>
      <c r="CN41" s="147"/>
      <c r="CO41" s="147"/>
      <c r="CP41" s="147"/>
      <c r="CQ41" s="147"/>
      <c r="CR41" s="147"/>
      <c r="CS41" s="147"/>
      <c r="CT41" s="147"/>
      <c r="CU41" s="147"/>
      <c r="CV41" s="147"/>
      <c r="CW41" s="147"/>
      <c r="CX41" s="147"/>
      <c r="CY41" s="147"/>
      <c r="CZ41" s="147"/>
      <c r="DA41" s="147"/>
      <c r="DB41" s="147"/>
      <c r="DC41" s="147"/>
      <c r="DD41" s="147"/>
      <c r="DE41" s="147"/>
      <c r="DF41" s="147"/>
      <c r="DG41" s="147"/>
      <c r="DH41" s="147"/>
      <c r="DI41" s="147"/>
      <c r="DJ41" s="147"/>
      <c r="DK41" s="147"/>
      <c r="DL41" s="147"/>
      <c r="DM41" s="147"/>
      <c r="DN41" s="147"/>
      <c r="DO41" s="147"/>
      <c r="DP41" s="147"/>
      <c r="DQ41" s="147"/>
      <c r="DR41" s="147"/>
      <c r="DS41" s="147"/>
      <c r="DT41" s="147"/>
      <c r="DU41" s="147"/>
      <c r="DV41" s="147"/>
      <c r="DW41" s="147"/>
      <c r="DX41" s="147"/>
      <c r="DY41" s="147"/>
      <c r="DZ41" s="147"/>
      <c r="EA41" s="147"/>
      <c r="EB41" s="173">
        <f t="shared" si="3"/>
        <v>0</v>
      </c>
      <c r="EC41" s="175">
        <f t="shared" si="5"/>
        <v>0</v>
      </c>
      <c r="ED41" s="5"/>
    </row>
    <row r="42" spans="1:134" s="6" customFormat="1" ht="15" customHeight="1" x14ac:dyDescent="0.25">
      <c r="A42" s="6" t="str">
        <f>Stammdaten!C41&amp;" "&amp;Stammdaten!D41</f>
        <v>36 Schülername 36</v>
      </c>
      <c r="B42" s="146"/>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73">
        <f t="shared" si="1"/>
        <v>0</v>
      </c>
      <c r="BO42" s="175">
        <f t="shared" si="4"/>
        <v>0</v>
      </c>
      <c r="BP42" s="146"/>
      <c r="BQ42" s="147"/>
      <c r="BR42" s="147"/>
      <c r="BS42" s="147"/>
      <c r="BT42" s="147"/>
      <c r="BU42" s="147"/>
      <c r="BV42" s="147"/>
      <c r="BW42" s="147"/>
      <c r="BX42" s="147"/>
      <c r="BY42" s="147"/>
      <c r="BZ42" s="147"/>
      <c r="CA42" s="147"/>
      <c r="CB42" s="147"/>
      <c r="CC42" s="147"/>
      <c r="CD42" s="147"/>
      <c r="CE42" s="147"/>
      <c r="CF42" s="147"/>
      <c r="CG42" s="147"/>
      <c r="CH42" s="147"/>
      <c r="CI42" s="147"/>
      <c r="CJ42" s="147"/>
      <c r="CK42" s="147"/>
      <c r="CL42" s="147"/>
      <c r="CM42" s="147"/>
      <c r="CN42" s="147"/>
      <c r="CO42" s="147"/>
      <c r="CP42" s="147"/>
      <c r="CQ42" s="147"/>
      <c r="CR42" s="147"/>
      <c r="CS42" s="147"/>
      <c r="CT42" s="147"/>
      <c r="CU42" s="147"/>
      <c r="CV42" s="147"/>
      <c r="CW42" s="147"/>
      <c r="CX42" s="147"/>
      <c r="CY42" s="147"/>
      <c r="CZ42" s="147"/>
      <c r="DA42" s="147"/>
      <c r="DB42" s="147"/>
      <c r="DC42" s="147"/>
      <c r="DD42" s="147"/>
      <c r="DE42" s="147"/>
      <c r="DF42" s="147"/>
      <c r="DG42" s="147"/>
      <c r="DH42" s="147"/>
      <c r="DI42" s="147"/>
      <c r="DJ42" s="147"/>
      <c r="DK42" s="147"/>
      <c r="DL42" s="147"/>
      <c r="DM42" s="147"/>
      <c r="DN42" s="147"/>
      <c r="DO42" s="147"/>
      <c r="DP42" s="147"/>
      <c r="DQ42" s="147"/>
      <c r="DR42" s="147"/>
      <c r="DS42" s="147"/>
      <c r="DT42" s="147"/>
      <c r="DU42" s="147"/>
      <c r="DV42" s="147"/>
      <c r="DW42" s="147"/>
      <c r="DX42" s="147"/>
      <c r="DY42" s="147"/>
      <c r="DZ42" s="147"/>
      <c r="EA42" s="147"/>
      <c r="EB42" s="173">
        <f t="shared" si="3"/>
        <v>0</v>
      </c>
      <c r="EC42" s="175">
        <f>EB42/$EB$6*100</f>
        <v>0</v>
      </c>
      <c r="ED42" s="5"/>
    </row>
  </sheetData>
  <mergeCells count="2">
    <mergeCell ref="B1:BO1"/>
    <mergeCell ref="BP1:EC1"/>
  </mergeCells>
  <conditionalFormatting sqref="B6:BM6">
    <cfRule type="cellIs" dxfId="3" priority="4" operator="equal">
      <formula>2</formula>
    </cfRule>
  </conditionalFormatting>
  <conditionalFormatting sqref="B7:BM42">
    <cfRule type="containsBlanks" dxfId="2" priority="3">
      <formula>LEN(TRIM(B7))=0</formula>
    </cfRule>
  </conditionalFormatting>
  <conditionalFormatting sqref="BP6:EA6">
    <cfRule type="cellIs" dxfId="1" priority="2" operator="equal">
      <formula>2</formula>
    </cfRule>
  </conditionalFormatting>
  <conditionalFormatting sqref="BP7:EA42">
    <cfRule type="containsBlanks" dxfId="0" priority="1">
      <formula>LEN(TRIM(BP7))=0</formula>
    </cfRule>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34146-FFEA-4677-AAD7-292E690EAC1F}">
  <sheetPr>
    <tabColor theme="5" tint="0.79998168889431442"/>
  </sheetPr>
  <dimension ref="A1:AV40"/>
  <sheetViews>
    <sheetView showGridLines="0" zoomScaleNormal="100" workbookViewId="0">
      <pane xSplit="1" ySplit="4" topLeftCell="B5" activePane="bottomRight" state="frozen"/>
      <selection pane="topRight" activeCell="B1" sqref="B1"/>
      <selection pane="bottomLeft" activeCell="A6" sqref="A6"/>
      <selection pane="bottomRight" activeCell="B1" sqref="B1:X1"/>
    </sheetView>
  </sheetViews>
  <sheetFormatPr baseColWidth="10" defaultColWidth="5.7109375" defaultRowHeight="15" customHeight="1" outlineLevelCol="1" x14ac:dyDescent="0.25"/>
  <cols>
    <col min="1" max="1" width="21.42578125" style="9" customWidth="1"/>
    <col min="2" max="2" width="18" style="93" customWidth="1" outlineLevel="1"/>
    <col min="3" max="18" width="10.7109375" style="112" customWidth="1" outlineLevel="1"/>
    <col min="19" max="21" width="7.140625" style="112" customWidth="1" outlineLevel="1"/>
    <col min="22" max="22" width="7.140625" style="114" customWidth="1" outlineLevel="1"/>
    <col min="23" max="23" width="8.5703125" style="93" customWidth="1"/>
    <col min="24" max="24" width="8.5703125" style="115" customWidth="1"/>
    <col min="25" max="25" width="18" style="93" customWidth="1" outlineLevel="1"/>
    <col min="26" max="41" width="10.7109375" style="112" customWidth="1" outlineLevel="1"/>
    <col min="42" max="44" width="7.140625" style="112" customWidth="1" outlineLevel="1"/>
    <col min="45" max="45" width="7.140625" style="114" customWidth="1" outlineLevel="1"/>
    <col min="46" max="46" width="8.5703125" style="93" customWidth="1"/>
    <col min="47" max="47" width="8.5703125" style="115" customWidth="1"/>
    <col min="48" max="48" width="5.7109375" style="8"/>
    <col min="49" max="16384" width="5.7109375" style="9"/>
  </cols>
  <sheetData>
    <row r="1" spans="1:48" s="50" customFormat="1" ht="15" customHeight="1" x14ac:dyDescent="0.25">
      <c r="A1" s="213" t="str">
        <f>Stammdaten!C2&amp;" "&amp;Stammdaten!C4&amp;" "&amp;Stammdaten!C3</f>
        <v>6B Englisch 24/25</v>
      </c>
      <c r="B1" s="279" t="s">
        <v>114</v>
      </c>
      <c r="C1" s="280"/>
      <c r="D1" s="280"/>
      <c r="E1" s="280"/>
      <c r="F1" s="280"/>
      <c r="G1" s="280"/>
      <c r="H1" s="280"/>
      <c r="I1" s="280"/>
      <c r="J1" s="280"/>
      <c r="K1" s="280"/>
      <c r="L1" s="280"/>
      <c r="M1" s="280"/>
      <c r="N1" s="280"/>
      <c r="O1" s="280"/>
      <c r="P1" s="280"/>
      <c r="Q1" s="280"/>
      <c r="R1" s="280"/>
      <c r="S1" s="280"/>
      <c r="T1" s="280"/>
      <c r="U1" s="280"/>
      <c r="V1" s="280"/>
      <c r="W1" s="280"/>
      <c r="X1" s="281"/>
      <c r="Y1" s="279" t="s">
        <v>132</v>
      </c>
      <c r="Z1" s="280"/>
      <c r="AA1" s="280"/>
      <c r="AB1" s="280"/>
      <c r="AC1" s="280"/>
      <c r="AD1" s="280"/>
      <c r="AE1" s="280"/>
      <c r="AF1" s="280"/>
      <c r="AG1" s="280"/>
      <c r="AH1" s="280"/>
      <c r="AI1" s="280"/>
      <c r="AJ1" s="280"/>
      <c r="AK1" s="280"/>
      <c r="AL1" s="280"/>
      <c r="AM1" s="280"/>
      <c r="AN1" s="280"/>
      <c r="AO1" s="280"/>
      <c r="AP1" s="280"/>
      <c r="AQ1" s="280"/>
      <c r="AR1" s="280"/>
      <c r="AS1" s="280"/>
      <c r="AT1" s="280"/>
      <c r="AU1" s="281"/>
      <c r="AV1" s="49"/>
    </row>
    <row r="2" spans="1:48" s="50" customFormat="1" ht="15" customHeight="1" x14ac:dyDescent="0.25">
      <c r="A2" s="48"/>
      <c r="B2" s="262" t="s">
        <v>129</v>
      </c>
      <c r="C2" s="263"/>
      <c r="D2" s="263"/>
      <c r="E2" s="263"/>
      <c r="F2" s="263"/>
      <c r="G2" s="263"/>
      <c r="H2" s="263"/>
      <c r="I2" s="263"/>
      <c r="J2" s="263"/>
      <c r="K2" s="263"/>
      <c r="L2" s="263"/>
      <c r="M2" s="263"/>
      <c r="N2" s="263"/>
      <c r="O2" s="263"/>
      <c r="P2" s="263"/>
      <c r="Q2" s="263"/>
      <c r="R2" s="264"/>
      <c r="S2" s="262" t="s">
        <v>131</v>
      </c>
      <c r="T2" s="263"/>
      <c r="U2" s="263"/>
      <c r="V2" s="264"/>
      <c r="W2" s="205" t="s">
        <v>100</v>
      </c>
      <c r="X2" s="206" t="s">
        <v>43</v>
      </c>
      <c r="Y2" s="262" t="s">
        <v>129</v>
      </c>
      <c r="Z2" s="263"/>
      <c r="AA2" s="263"/>
      <c r="AB2" s="263"/>
      <c r="AC2" s="263"/>
      <c r="AD2" s="263"/>
      <c r="AE2" s="263"/>
      <c r="AF2" s="263"/>
      <c r="AG2" s="263"/>
      <c r="AH2" s="263"/>
      <c r="AI2" s="263"/>
      <c r="AJ2" s="263"/>
      <c r="AK2" s="263"/>
      <c r="AL2" s="263"/>
      <c r="AM2" s="263"/>
      <c r="AN2" s="263"/>
      <c r="AO2" s="264"/>
      <c r="AP2" s="262" t="s">
        <v>131</v>
      </c>
      <c r="AQ2" s="263"/>
      <c r="AR2" s="263"/>
      <c r="AS2" s="264"/>
      <c r="AT2" s="205" t="s">
        <v>100</v>
      </c>
      <c r="AU2" s="206" t="s">
        <v>43</v>
      </c>
      <c r="AV2" s="49"/>
    </row>
    <row r="3" spans="1:48" s="110" customFormat="1" ht="15" customHeight="1" x14ac:dyDescent="0.25">
      <c r="B3" s="107" t="s">
        <v>128</v>
      </c>
      <c r="C3" s="108" t="s">
        <v>93</v>
      </c>
      <c r="D3" s="108" t="s">
        <v>130</v>
      </c>
      <c r="E3" s="108" t="s">
        <v>115</v>
      </c>
      <c r="F3" s="108" t="s">
        <v>116</v>
      </c>
      <c r="G3" s="108" t="s">
        <v>117</v>
      </c>
      <c r="H3" s="108" t="s">
        <v>118</v>
      </c>
      <c r="I3" s="108" t="s">
        <v>119</v>
      </c>
      <c r="J3" s="108" t="s">
        <v>120</v>
      </c>
      <c r="K3" s="108" t="s">
        <v>121</v>
      </c>
      <c r="L3" s="108" t="s">
        <v>122</v>
      </c>
      <c r="M3" s="108" t="s">
        <v>123</v>
      </c>
      <c r="N3" s="108" t="s">
        <v>124</v>
      </c>
      <c r="O3" s="108" t="s">
        <v>125</v>
      </c>
      <c r="P3" s="108" t="s">
        <v>126</v>
      </c>
      <c r="Q3" s="119" t="s">
        <v>127</v>
      </c>
      <c r="R3" s="199" t="s">
        <v>100</v>
      </c>
      <c r="S3" s="201"/>
      <c r="T3" s="108"/>
      <c r="U3" s="108"/>
      <c r="V3" s="119"/>
      <c r="W3" s="207"/>
      <c r="X3" s="208"/>
      <c r="Y3" s="107" t="s">
        <v>128</v>
      </c>
      <c r="Z3" s="108" t="s">
        <v>93</v>
      </c>
      <c r="AA3" s="108" t="s">
        <v>130</v>
      </c>
      <c r="AB3" s="108" t="s">
        <v>115</v>
      </c>
      <c r="AC3" s="108" t="s">
        <v>116</v>
      </c>
      <c r="AD3" s="108" t="s">
        <v>117</v>
      </c>
      <c r="AE3" s="108" t="s">
        <v>118</v>
      </c>
      <c r="AF3" s="108" t="s">
        <v>119</v>
      </c>
      <c r="AG3" s="108" t="s">
        <v>120</v>
      </c>
      <c r="AH3" s="108" t="s">
        <v>121</v>
      </c>
      <c r="AI3" s="108" t="s">
        <v>122</v>
      </c>
      <c r="AJ3" s="108" t="s">
        <v>123</v>
      </c>
      <c r="AK3" s="108" t="s">
        <v>124</v>
      </c>
      <c r="AL3" s="108" t="s">
        <v>125</v>
      </c>
      <c r="AM3" s="108" t="s">
        <v>126</v>
      </c>
      <c r="AN3" s="119" t="s">
        <v>127</v>
      </c>
      <c r="AO3" s="199" t="s">
        <v>100</v>
      </c>
      <c r="AP3" s="201"/>
      <c r="AQ3" s="108"/>
      <c r="AR3" s="108"/>
      <c r="AS3" s="119"/>
      <c r="AT3" s="207"/>
      <c r="AU3" s="208"/>
      <c r="AV3" s="109"/>
    </row>
    <row r="4" spans="1:48" s="58" customFormat="1" ht="15" customHeight="1" thickBot="1" x14ac:dyDescent="0.3">
      <c r="A4" s="58" t="s">
        <v>98</v>
      </c>
      <c r="B4" s="75"/>
      <c r="C4" s="77"/>
      <c r="D4" s="142">
        <v>2</v>
      </c>
      <c r="E4" s="142">
        <v>3</v>
      </c>
      <c r="F4" s="142">
        <v>1</v>
      </c>
      <c r="G4" s="142">
        <v>1</v>
      </c>
      <c r="H4" s="142">
        <v>1</v>
      </c>
      <c r="I4" s="142">
        <v>1</v>
      </c>
      <c r="J4" s="142">
        <v>2</v>
      </c>
      <c r="K4" s="142">
        <v>1</v>
      </c>
      <c r="L4" s="142">
        <v>3</v>
      </c>
      <c r="M4" s="142">
        <v>1</v>
      </c>
      <c r="N4" s="142">
        <v>2</v>
      </c>
      <c r="O4" s="142">
        <v>1</v>
      </c>
      <c r="P4" s="142">
        <v>3</v>
      </c>
      <c r="Q4" s="143"/>
      <c r="R4" s="215">
        <f>SUM(D4:Q4)</f>
        <v>22</v>
      </c>
      <c r="S4" s="200"/>
      <c r="T4" s="77"/>
      <c r="U4" s="77"/>
      <c r="V4" s="78"/>
      <c r="W4" s="209">
        <f>R4</f>
        <v>22</v>
      </c>
      <c r="X4" s="210"/>
      <c r="Y4" s="75"/>
      <c r="Z4" s="77"/>
      <c r="AA4" s="142">
        <v>2</v>
      </c>
      <c r="AB4" s="142">
        <v>3</v>
      </c>
      <c r="AC4" s="142">
        <v>1</v>
      </c>
      <c r="AD4" s="142">
        <v>1</v>
      </c>
      <c r="AE4" s="142">
        <v>1</v>
      </c>
      <c r="AF4" s="142">
        <v>1</v>
      </c>
      <c r="AG4" s="142">
        <v>2</v>
      </c>
      <c r="AH4" s="142">
        <v>1</v>
      </c>
      <c r="AI4" s="142">
        <v>3</v>
      </c>
      <c r="AJ4" s="142">
        <v>1</v>
      </c>
      <c r="AK4" s="142">
        <v>2</v>
      </c>
      <c r="AL4" s="142">
        <v>1</v>
      </c>
      <c r="AM4" s="142">
        <v>3</v>
      </c>
      <c r="AN4" s="143"/>
      <c r="AO4" s="215">
        <f>SUM(AA4:AN4)</f>
        <v>22</v>
      </c>
      <c r="AP4" s="200"/>
      <c r="AQ4" s="77"/>
      <c r="AR4" s="77"/>
      <c r="AS4" s="78"/>
      <c r="AT4" s="209">
        <f>AO4</f>
        <v>22</v>
      </c>
      <c r="AU4" s="210"/>
      <c r="AV4" s="57"/>
    </row>
    <row r="5" spans="1:48" s="3" customFormat="1" ht="15" customHeight="1" x14ac:dyDescent="0.25">
      <c r="A5" s="113" t="str">
        <f>Stammdaten!C6&amp;" "&amp;Stammdaten!D6</f>
        <v>1 Schülername 01</v>
      </c>
      <c r="B5" s="144"/>
      <c r="C5" s="196"/>
      <c r="D5" s="145"/>
      <c r="E5" s="145"/>
      <c r="F5" s="145"/>
      <c r="G5" s="145"/>
      <c r="H5" s="145"/>
      <c r="I5" s="145"/>
      <c r="J5" s="145"/>
      <c r="K5" s="145"/>
      <c r="L5" s="145"/>
      <c r="M5" s="145"/>
      <c r="N5" s="145"/>
      <c r="O5" s="145"/>
      <c r="P5" s="145"/>
      <c r="Q5" s="198"/>
      <c r="R5" s="216">
        <f>SUM(D5:Q5)</f>
        <v>0</v>
      </c>
      <c r="S5" s="195"/>
      <c r="T5" s="145"/>
      <c r="U5" s="145"/>
      <c r="V5" s="145"/>
      <c r="W5" s="211">
        <f>SUM(R5:V5)</f>
        <v>0</v>
      </c>
      <c r="X5" s="214">
        <f t="shared" ref="X5:X40" si="0">W5/$W$4*100</f>
        <v>0</v>
      </c>
      <c r="Y5" s="144"/>
      <c r="Z5" s="196"/>
      <c r="AA5" s="145"/>
      <c r="AB5" s="145"/>
      <c r="AC5" s="145"/>
      <c r="AD5" s="145"/>
      <c r="AE5" s="145"/>
      <c r="AF5" s="145"/>
      <c r="AG5" s="145"/>
      <c r="AH5" s="145"/>
      <c r="AI5" s="145"/>
      <c r="AJ5" s="145"/>
      <c r="AK5" s="145"/>
      <c r="AL5" s="145"/>
      <c r="AM5" s="145"/>
      <c r="AN5" s="198"/>
      <c r="AO5" s="216">
        <f>SUM(AA5:AN5)</f>
        <v>0</v>
      </c>
      <c r="AP5" s="195"/>
      <c r="AQ5" s="145"/>
      <c r="AR5" s="145"/>
      <c r="AS5" s="145"/>
      <c r="AT5" s="211">
        <f>SUM(AO5:AS5)</f>
        <v>0</v>
      </c>
      <c r="AU5" s="212">
        <f t="shared" ref="AU5:AU39" si="1">AT5/$AT$4*100</f>
        <v>0</v>
      </c>
      <c r="AV5" s="2"/>
    </row>
    <row r="6" spans="1:48" s="6" customFormat="1" ht="15" customHeight="1" x14ac:dyDescent="0.25">
      <c r="A6" s="6" t="str">
        <f>Stammdaten!C7&amp;" "&amp;Stammdaten!D7</f>
        <v>2 Schülername 02</v>
      </c>
      <c r="B6" s="146"/>
      <c r="C6" s="197"/>
      <c r="D6" s="147"/>
      <c r="E6" s="147"/>
      <c r="F6" s="147"/>
      <c r="G6" s="147"/>
      <c r="H6" s="147"/>
      <c r="I6" s="147"/>
      <c r="J6" s="147"/>
      <c r="K6" s="147"/>
      <c r="L6" s="147"/>
      <c r="M6" s="147"/>
      <c r="N6" s="147"/>
      <c r="O6" s="147"/>
      <c r="P6" s="147"/>
      <c r="Q6" s="181"/>
      <c r="R6" s="217">
        <f>SUM(D6:Q6)</f>
        <v>0</v>
      </c>
      <c r="S6" s="180"/>
      <c r="T6" s="147"/>
      <c r="U6" s="147"/>
      <c r="V6" s="147"/>
      <c r="W6" s="211">
        <f>SUM(R6:V6)</f>
        <v>0</v>
      </c>
      <c r="X6" s="212">
        <f t="shared" si="0"/>
        <v>0</v>
      </c>
      <c r="Y6" s="146"/>
      <c r="Z6" s="197"/>
      <c r="AA6" s="147"/>
      <c r="AB6" s="147"/>
      <c r="AC6" s="147"/>
      <c r="AD6" s="147"/>
      <c r="AE6" s="147"/>
      <c r="AF6" s="147"/>
      <c r="AG6" s="147"/>
      <c r="AH6" s="147"/>
      <c r="AI6" s="147"/>
      <c r="AJ6" s="147"/>
      <c r="AK6" s="147"/>
      <c r="AL6" s="147"/>
      <c r="AM6" s="147"/>
      <c r="AN6" s="181"/>
      <c r="AO6" s="217">
        <f>SUM(AA6:AN6)</f>
        <v>0</v>
      </c>
      <c r="AP6" s="180"/>
      <c r="AQ6" s="147"/>
      <c r="AR6" s="147"/>
      <c r="AS6" s="147"/>
      <c r="AT6" s="211">
        <f>SUM(AO6:AS6)</f>
        <v>0</v>
      </c>
      <c r="AU6" s="212">
        <f t="shared" si="1"/>
        <v>0</v>
      </c>
      <c r="AV6" s="5"/>
    </row>
    <row r="7" spans="1:48" s="6" customFormat="1" ht="15" customHeight="1" x14ac:dyDescent="0.25">
      <c r="A7" s="6" t="str">
        <f>Stammdaten!C8&amp;" "&amp;Stammdaten!D8</f>
        <v>3 Schülername 03</v>
      </c>
      <c r="B7" s="146"/>
      <c r="C7" s="197"/>
      <c r="D7" s="147"/>
      <c r="E7" s="147"/>
      <c r="F7" s="147"/>
      <c r="G7" s="147"/>
      <c r="H7" s="147"/>
      <c r="I7" s="147"/>
      <c r="J7" s="147"/>
      <c r="K7" s="147"/>
      <c r="L7" s="147"/>
      <c r="M7" s="147"/>
      <c r="N7" s="147"/>
      <c r="O7" s="147"/>
      <c r="P7" s="147"/>
      <c r="Q7" s="181"/>
      <c r="R7" s="217">
        <f t="shared" ref="R7:R40" si="2">SUM(D7:Q7)</f>
        <v>0</v>
      </c>
      <c r="S7" s="180"/>
      <c r="T7" s="147"/>
      <c r="U7" s="147"/>
      <c r="V7" s="147"/>
      <c r="W7" s="211">
        <f t="shared" ref="W7:W40" si="3">SUM(R7:V7)</f>
        <v>0</v>
      </c>
      <c r="X7" s="212">
        <f t="shared" si="0"/>
        <v>0</v>
      </c>
      <c r="Y7" s="146"/>
      <c r="Z7" s="197"/>
      <c r="AA7" s="147"/>
      <c r="AB7" s="147"/>
      <c r="AC7" s="147"/>
      <c r="AD7" s="147"/>
      <c r="AE7" s="147"/>
      <c r="AF7" s="147"/>
      <c r="AG7" s="147"/>
      <c r="AH7" s="147"/>
      <c r="AI7" s="147"/>
      <c r="AJ7" s="147"/>
      <c r="AK7" s="147"/>
      <c r="AL7" s="147"/>
      <c r="AM7" s="147"/>
      <c r="AN7" s="181"/>
      <c r="AO7" s="217">
        <f t="shared" ref="AO7:AO40" si="4">SUM(AA7:AN7)</f>
        <v>0</v>
      </c>
      <c r="AP7" s="180"/>
      <c r="AQ7" s="147"/>
      <c r="AR7" s="147"/>
      <c r="AS7" s="147"/>
      <c r="AT7" s="211">
        <f t="shared" ref="AT7:AT40" si="5">SUM(AO7:AS7)</f>
        <v>0</v>
      </c>
      <c r="AU7" s="212">
        <f t="shared" si="1"/>
        <v>0</v>
      </c>
      <c r="AV7" s="5"/>
    </row>
    <row r="8" spans="1:48" s="6" customFormat="1" ht="15" customHeight="1" x14ac:dyDescent="0.25">
      <c r="A8" s="6" t="str">
        <f>Stammdaten!C9&amp;" "&amp;Stammdaten!D9</f>
        <v>4 Schülername 04</v>
      </c>
      <c r="B8" s="146"/>
      <c r="C8" s="197"/>
      <c r="D8" s="147"/>
      <c r="E8" s="147"/>
      <c r="F8" s="147"/>
      <c r="G8" s="147"/>
      <c r="H8" s="147"/>
      <c r="I8" s="147"/>
      <c r="J8" s="147"/>
      <c r="K8" s="147"/>
      <c r="L8" s="147"/>
      <c r="M8" s="147"/>
      <c r="N8" s="147"/>
      <c r="O8" s="147"/>
      <c r="P8" s="147"/>
      <c r="Q8" s="181"/>
      <c r="R8" s="217">
        <f t="shared" si="2"/>
        <v>0</v>
      </c>
      <c r="S8" s="180"/>
      <c r="T8" s="147"/>
      <c r="U8" s="147"/>
      <c r="V8" s="147"/>
      <c r="W8" s="211">
        <f t="shared" si="3"/>
        <v>0</v>
      </c>
      <c r="X8" s="212">
        <f t="shared" si="0"/>
        <v>0</v>
      </c>
      <c r="Y8" s="146"/>
      <c r="Z8" s="197"/>
      <c r="AA8" s="147"/>
      <c r="AB8" s="147"/>
      <c r="AC8" s="147"/>
      <c r="AD8" s="147"/>
      <c r="AE8" s="147"/>
      <c r="AF8" s="147"/>
      <c r="AG8" s="147"/>
      <c r="AH8" s="147"/>
      <c r="AI8" s="147"/>
      <c r="AJ8" s="147"/>
      <c r="AK8" s="147"/>
      <c r="AL8" s="147"/>
      <c r="AM8" s="147"/>
      <c r="AN8" s="181"/>
      <c r="AO8" s="217">
        <f t="shared" si="4"/>
        <v>0</v>
      </c>
      <c r="AP8" s="180"/>
      <c r="AQ8" s="147"/>
      <c r="AR8" s="147"/>
      <c r="AS8" s="147"/>
      <c r="AT8" s="211">
        <f t="shared" si="5"/>
        <v>0</v>
      </c>
      <c r="AU8" s="212">
        <f t="shared" si="1"/>
        <v>0</v>
      </c>
      <c r="AV8" s="5"/>
    </row>
    <row r="9" spans="1:48" s="6" customFormat="1" ht="15" customHeight="1" x14ac:dyDescent="0.25">
      <c r="A9" s="6" t="str">
        <f>Stammdaten!C10&amp;" "&amp;Stammdaten!D10</f>
        <v>5 Schülername 05</v>
      </c>
      <c r="B9" s="146"/>
      <c r="C9" s="197"/>
      <c r="D9" s="147"/>
      <c r="E9" s="147"/>
      <c r="F9" s="147"/>
      <c r="G9" s="147"/>
      <c r="H9" s="147"/>
      <c r="I9" s="147"/>
      <c r="J9" s="147"/>
      <c r="K9" s="147"/>
      <c r="L9" s="147"/>
      <c r="M9" s="147"/>
      <c r="N9" s="147"/>
      <c r="O9" s="147"/>
      <c r="P9" s="147"/>
      <c r="Q9" s="181"/>
      <c r="R9" s="217">
        <f t="shared" si="2"/>
        <v>0</v>
      </c>
      <c r="S9" s="180"/>
      <c r="T9" s="147"/>
      <c r="U9" s="147"/>
      <c r="V9" s="147"/>
      <c r="W9" s="211">
        <f t="shared" si="3"/>
        <v>0</v>
      </c>
      <c r="X9" s="212">
        <f t="shared" si="0"/>
        <v>0</v>
      </c>
      <c r="Y9" s="146"/>
      <c r="Z9" s="197"/>
      <c r="AA9" s="147"/>
      <c r="AB9" s="147"/>
      <c r="AC9" s="147"/>
      <c r="AD9" s="147"/>
      <c r="AE9" s="147"/>
      <c r="AF9" s="147"/>
      <c r="AG9" s="147"/>
      <c r="AH9" s="147"/>
      <c r="AI9" s="147"/>
      <c r="AJ9" s="147"/>
      <c r="AK9" s="147"/>
      <c r="AL9" s="147"/>
      <c r="AM9" s="147"/>
      <c r="AN9" s="181"/>
      <c r="AO9" s="217">
        <f t="shared" si="4"/>
        <v>0</v>
      </c>
      <c r="AP9" s="180"/>
      <c r="AQ9" s="147"/>
      <c r="AR9" s="147"/>
      <c r="AS9" s="147"/>
      <c r="AT9" s="211">
        <f t="shared" si="5"/>
        <v>0</v>
      </c>
      <c r="AU9" s="212">
        <f t="shared" si="1"/>
        <v>0</v>
      </c>
      <c r="AV9" s="5"/>
    </row>
    <row r="10" spans="1:48" s="6" customFormat="1" ht="15" customHeight="1" x14ac:dyDescent="0.25">
      <c r="A10" s="6" t="str">
        <f>Stammdaten!C11&amp;" "&amp;Stammdaten!D11</f>
        <v>6 Schülername 06</v>
      </c>
      <c r="B10" s="146"/>
      <c r="C10" s="197"/>
      <c r="D10" s="147"/>
      <c r="E10" s="147"/>
      <c r="F10" s="147"/>
      <c r="G10" s="147"/>
      <c r="H10" s="147"/>
      <c r="I10" s="147"/>
      <c r="J10" s="147"/>
      <c r="K10" s="147"/>
      <c r="L10" s="147"/>
      <c r="M10" s="147"/>
      <c r="N10" s="147"/>
      <c r="O10" s="147"/>
      <c r="P10" s="147"/>
      <c r="Q10" s="181"/>
      <c r="R10" s="217">
        <f t="shared" si="2"/>
        <v>0</v>
      </c>
      <c r="S10" s="180"/>
      <c r="T10" s="147"/>
      <c r="U10" s="147"/>
      <c r="V10" s="147"/>
      <c r="W10" s="211">
        <f t="shared" si="3"/>
        <v>0</v>
      </c>
      <c r="X10" s="212">
        <f t="shared" si="0"/>
        <v>0</v>
      </c>
      <c r="Y10" s="146"/>
      <c r="Z10" s="197"/>
      <c r="AA10" s="147"/>
      <c r="AB10" s="147"/>
      <c r="AC10" s="147"/>
      <c r="AD10" s="147"/>
      <c r="AE10" s="147"/>
      <c r="AF10" s="147"/>
      <c r="AG10" s="147"/>
      <c r="AH10" s="147"/>
      <c r="AI10" s="147"/>
      <c r="AJ10" s="147"/>
      <c r="AK10" s="147"/>
      <c r="AL10" s="147"/>
      <c r="AM10" s="147"/>
      <c r="AN10" s="181"/>
      <c r="AO10" s="217">
        <f t="shared" si="4"/>
        <v>0</v>
      </c>
      <c r="AP10" s="180"/>
      <c r="AQ10" s="147"/>
      <c r="AR10" s="147"/>
      <c r="AS10" s="147"/>
      <c r="AT10" s="211">
        <f t="shared" si="5"/>
        <v>0</v>
      </c>
      <c r="AU10" s="212">
        <f t="shared" si="1"/>
        <v>0</v>
      </c>
      <c r="AV10" s="5"/>
    </row>
    <row r="11" spans="1:48" s="6" customFormat="1" ht="15" customHeight="1" x14ac:dyDescent="0.25">
      <c r="A11" s="6" t="str">
        <f>Stammdaten!C12&amp;" "&amp;Stammdaten!D12</f>
        <v>7 Schülername 07</v>
      </c>
      <c r="B11" s="146"/>
      <c r="C11" s="197"/>
      <c r="D11" s="147"/>
      <c r="E11" s="147"/>
      <c r="F11" s="147"/>
      <c r="G11" s="147"/>
      <c r="H11" s="147"/>
      <c r="I11" s="147"/>
      <c r="J11" s="147"/>
      <c r="K11" s="147"/>
      <c r="L11" s="147"/>
      <c r="M11" s="147"/>
      <c r="N11" s="147"/>
      <c r="O11" s="147"/>
      <c r="P11" s="147"/>
      <c r="Q11" s="181"/>
      <c r="R11" s="217">
        <f t="shared" si="2"/>
        <v>0</v>
      </c>
      <c r="S11" s="180"/>
      <c r="T11" s="147"/>
      <c r="U11" s="147"/>
      <c r="V11" s="147"/>
      <c r="W11" s="211">
        <f t="shared" si="3"/>
        <v>0</v>
      </c>
      <c r="X11" s="212">
        <f t="shared" si="0"/>
        <v>0</v>
      </c>
      <c r="Y11" s="146"/>
      <c r="Z11" s="197"/>
      <c r="AA11" s="147"/>
      <c r="AB11" s="147"/>
      <c r="AC11" s="147"/>
      <c r="AD11" s="147"/>
      <c r="AE11" s="147"/>
      <c r="AF11" s="147"/>
      <c r="AG11" s="147"/>
      <c r="AH11" s="147"/>
      <c r="AI11" s="147"/>
      <c r="AJ11" s="147"/>
      <c r="AK11" s="147"/>
      <c r="AL11" s="147"/>
      <c r="AM11" s="147"/>
      <c r="AN11" s="181"/>
      <c r="AO11" s="217">
        <f t="shared" si="4"/>
        <v>0</v>
      </c>
      <c r="AP11" s="180"/>
      <c r="AQ11" s="147"/>
      <c r="AR11" s="147"/>
      <c r="AS11" s="147"/>
      <c r="AT11" s="211">
        <f t="shared" si="5"/>
        <v>0</v>
      </c>
      <c r="AU11" s="212">
        <f t="shared" si="1"/>
        <v>0</v>
      </c>
      <c r="AV11" s="5"/>
    </row>
    <row r="12" spans="1:48" s="6" customFormat="1" ht="15" customHeight="1" x14ac:dyDescent="0.25">
      <c r="A12" s="6" t="str">
        <f>Stammdaten!C13&amp;" "&amp;Stammdaten!D13</f>
        <v>8 Schülername 08</v>
      </c>
      <c r="B12" s="146"/>
      <c r="C12" s="197"/>
      <c r="D12" s="147"/>
      <c r="E12" s="147"/>
      <c r="F12" s="147"/>
      <c r="G12" s="147"/>
      <c r="H12" s="147"/>
      <c r="I12" s="147"/>
      <c r="J12" s="147"/>
      <c r="K12" s="147"/>
      <c r="L12" s="147"/>
      <c r="M12" s="147"/>
      <c r="N12" s="147"/>
      <c r="O12" s="147"/>
      <c r="P12" s="147"/>
      <c r="Q12" s="181"/>
      <c r="R12" s="217">
        <f t="shared" si="2"/>
        <v>0</v>
      </c>
      <c r="S12" s="180"/>
      <c r="T12" s="147"/>
      <c r="U12" s="147"/>
      <c r="V12" s="147"/>
      <c r="W12" s="211">
        <f t="shared" si="3"/>
        <v>0</v>
      </c>
      <c r="X12" s="212">
        <f t="shared" si="0"/>
        <v>0</v>
      </c>
      <c r="Y12" s="146"/>
      <c r="Z12" s="197"/>
      <c r="AA12" s="147"/>
      <c r="AB12" s="147"/>
      <c r="AC12" s="147"/>
      <c r="AD12" s="147"/>
      <c r="AE12" s="147"/>
      <c r="AF12" s="147"/>
      <c r="AG12" s="147"/>
      <c r="AH12" s="147"/>
      <c r="AI12" s="147"/>
      <c r="AJ12" s="147"/>
      <c r="AK12" s="147"/>
      <c r="AL12" s="147"/>
      <c r="AM12" s="147"/>
      <c r="AN12" s="181"/>
      <c r="AO12" s="217">
        <f t="shared" si="4"/>
        <v>0</v>
      </c>
      <c r="AP12" s="180"/>
      <c r="AQ12" s="147"/>
      <c r="AR12" s="147"/>
      <c r="AS12" s="147"/>
      <c r="AT12" s="211">
        <f t="shared" si="5"/>
        <v>0</v>
      </c>
      <c r="AU12" s="212">
        <f t="shared" si="1"/>
        <v>0</v>
      </c>
      <c r="AV12" s="5"/>
    </row>
    <row r="13" spans="1:48" s="6" customFormat="1" ht="15" customHeight="1" x14ac:dyDescent="0.25">
      <c r="A13" s="6" t="str">
        <f>Stammdaten!C14&amp;" "&amp;Stammdaten!D14</f>
        <v>9 Schülername 09</v>
      </c>
      <c r="B13" s="146"/>
      <c r="C13" s="197"/>
      <c r="D13" s="147"/>
      <c r="E13" s="147"/>
      <c r="F13" s="147"/>
      <c r="G13" s="147"/>
      <c r="H13" s="147"/>
      <c r="I13" s="147"/>
      <c r="J13" s="147"/>
      <c r="K13" s="147"/>
      <c r="L13" s="147"/>
      <c r="M13" s="147"/>
      <c r="N13" s="147"/>
      <c r="O13" s="147"/>
      <c r="P13" s="147"/>
      <c r="Q13" s="181"/>
      <c r="R13" s="217">
        <f t="shared" si="2"/>
        <v>0</v>
      </c>
      <c r="S13" s="180"/>
      <c r="T13" s="147"/>
      <c r="U13" s="147"/>
      <c r="V13" s="147"/>
      <c r="W13" s="211">
        <f t="shared" si="3"/>
        <v>0</v>
      </c>
      <c r="X13" s="212">
        <f t="shared" si="0"/>
        <v>0</v>
      </c>
      <c r="Y13" s="146"/>
      <c r="Z13" s="197"/>
      <c r="AA13" s="147"/>
      <c r="AB13" s="147"/>
      <c r="AC13" s="147"/>
      <c r="AD13" s="147"/>
      <c r="AE13" s="147"/>
      <c r="AF13" s="147"/>
      <c r="AG13" s="147"/>
      <c r="AH13" s="147"/>
      <c r="AI13" s="147"/>
      <c r="AJ13" s="147"/>
      <c r="AK13" s="147"/>
      <c r="AL13" s="147"/>
      <c r="AM13" s="147"/>
      <c r="AN13" s="181"/>
      <c r="AO13" s="217">
        <f t="shared" si="4"/>
        <v>0</v>
      </c>
      <c r="AP13" s="180"/>
      <c r="AQ13" s="147"/>
      <c r="AR13" s="147"/>
      <c r="AS13" s="147"/>
      <c r="AT13" s="211">
        <f t="shared" si="5"/>
        <v>0</v>
      </c>
      <c r="AU13" s="212">
        <f t="shared" si="1"/>
        <v>0</v>
      </c>
      <c r="AV13" s="5"/>
    </row>
    <row r="14" spans="1:48" s="6" customFormat="1" ht="15" customHeight="1" x14ac:dyDescent="0.25">
      <c r="A14" s="6" t="str">
        <f>Stammdaten!C15&amp;" "&amp;Stammdaten!D15</f>
        <v>10 Schülername 10</v>
      </c>
      <c r="B14" s="146"/>
      <c r="C14" s="197"/>
      <c r="D14" s="147"/>
      <c r="E14" s="147"/>
      <c r="F14" s="147"/>
      <c r="G14" s="147"/>
      <c r="H14" s="147"/>
      <c r="I14" s="147"/>
      <c r="J14" s="147"/>
      <c r="K14" s="147"/>
      <c r="L14" s="147"/>
      <c r="M14" s="147"/>
      <c r="N14" s="147"/>
      <c r="O14" s="147"/>
      <c r="P14" s="147"/>
      <c r="Q14" s="181"/>
      <c r="R14" s="217">
        <f t="shared" si="2"/>
        <v>0</v>
      </c>
      <c r="S14" s="180"/>
      <c r="T14" s="147"/>
      <c r="U14" s="147"/>
      <c r="V14" s="147"/>
      <c r="W14" s="211">
        <f t="shared" si="3"/>
        <v>0</v>
      </c>
      <c r="X14" s="212">
        <f t="shared" si="0"/>
        <v>0</v>
      </c>
      <c r="Y14" s="146"/>
      <c r="Z14" s="197"/>
      <c r="AA14" s="147"/>
      <c r="AB14" s="147"/>
      <c r="AC14" s="147"/>
      <c r="AD14" s="147"/>
      <c r="AE14" s="147"/>
      <c r="AF14" s="147"/>
      <c r="AG14" s="147"/>
      <c r="AH14" s="147"/>
      <c r="AI14" s="147"/>
      <c r="AJ14" s="147"/>
      <c r="AK14" s="147"/>
      <c r="AL14" s="147"/>
      <c r="AM14" s="147"/>
      <c r="AN14" s="181"/>
      <c r="AO14" s="217">
        <f t="shared" si="4"/>
        <v>0</v>
      </c>
      <c r="AP14" s="180"/>
      <c r="AQ14" s="147"/>
      <c r="AR14" s="147"/>
      <c r="AS14" s="147"/>
      <c r="AT14" s="211">
        <f t="shared" si="5"/>
        <v>0</v>
      </c>
      <c r="AU14" s="212">
        <f t="shared" si="1"/>
        <v>0</v>
      </c>
      <c r="AV14" s="5"/>
    </row>
    <row r="15" spans="1:48" s="6" customFormat="1" ht="15" customHeight="1" x14ac:dyDescent="0.25">
      <c r="A15" s="6" t="str">
        <f>Stammdaten!C16&amp;" "&amp;Stammdaten!D16</f>
        <v>11 Schülername 11</v>
      </c>
      <c r="B15" s="146"/>
      <c r="C15" s="197"/>
      <c r="D15" s="147"/>
      <c r="E15" s="147"/>
      <c r="F15" s="147"/>
      <c r="G15" s="147"/>
      <c r="H15" s="147"/>
      <c r="I15" s="147"/>
      <c r="J15" s="147"/>
      <c r="K15" s="147"/>
      <c r="L15" s="147"/>
      <c r="M15" s="147"/>
      <c r="N15" s="147"/>
      <c r="O15" s="147"/>
      <c r="P15" s="147"/>
      <c r="Q15" s="181"/>
      <c r="R15" s="217">
        <f t="shared" si="2"/>
        <v>0</v>
      </c>
      <c r="S15" s="180"/>
      <c r="T15" s="147"/>
      <c r="U15" s="147"/>
      <c r="V15" s="147"/>
      <c r="W15" s="211">
        <f t="shared" si="3"/>
        <v>0</v>
      </c>
      <c r="X15" s="212">
        <f t="shared" si="0"/>
        <v>0</v>
      </c>
      <c r="Y15" s="146"/>
      <c r="Z15" s="197"/>
      <c r="AA15" s="147"/>
      <c r="AB15" s="147"/>
      <c r="AC15" s="147"/>
      <c r="AD15" s="147"/>
      <c r="AE15" s="147"/>
      <c r="AF15" s="147"/>
      <c r="AG15" s="147"/>
      <c r="AH15" s="147"/>
      <c r="AI15" s="147"/>
      <c r="AJ15" s="147"/>
      <c r="AK15" s="147"/>
      <c r="AL15" s="147"/>
      <c r="AM15" s="147"/>
      <c r="AN15" s="181"/>
      <c r="AO15" s="217">
        <f t="shared" si="4"/>
        <v>0</v>
      </c>
      <c r="AP15" s="180"/>
      <c r="AQ15" s="147"/>
      <c r="AR15" s="147"/>
      <c r="AS15" s="147"/>
      <c r="AT15" s="211">
        <f t="shared" si="5"/>
        <v>0</v>
      </c>
      <c r="AU15" s="212">
        <f t="shared" si="1"/>
        <v>0</v>
      </c>
      <c r="AV15" s="5"/>
    </row>
    <row r="16" spans="1:48" s="6" customFormat="1" ht="15" customHeight="1" x14ac:dyDescent="0.25">
      <c r="A16" s="6" t="str">
        <f>Stammdaten!C17&amp;" "&amp;Stammdaten!D17</f>
        <v>12 Schülername 12</v>
      </c>
      <c r="B16" s="146"/>
      <c r="C16" s="197"/>
      <c r="D16" s="147"/>
      <c r="E16" s="147"/>
      <c r="F16" s="147"/>
      <c r="G16" s="147"/>
      <c r="H16" s="147"/>
      <c r="I16" s="147"/>
      <c r="J16" s="147"/>
      <c r="K16" s="147"/>
      <c r="L16" s="147"/>
      <c r="M16" s="147"/>
      <c r="N16" s="147"/>
      <c r="O16" s="147"/>
      <c r="P16" s="147"/>
      <c r="Q16" s="181"/>
      <c r="R16" s="217">
        <f t="shared" si="2"/>
        <v>0</v>
      </c>
      <c r="S16" s="180"/>
      <c r="T16" s="147"/>
      <c r="U16" s="147"/>
      <c r="V16" s="147"/>
      <c r="W16" s="211">
        <f t="shared" si="3"/>
        <v>0</v>
      </c>
      <c r="X16" s="212">
        <f t="shared" si="0"/>
        <v>0</v>
      </c>
      <c r="Y16" s="146"/>
      <c r="Z16" s="197"/>
      <c r="AA16" s="147"/>
      <c r="AB16" s="147"/>
      <c r="AC16" s="147"/>
      <c r="AD16" s="147"/>
      <c r="AE16" s="147"/>
      <c r="AF16" s="147"/>
      <c r="AG16" s="147"/>
      <c r="AH16" s="147"/>
      <c r="AI16" s="147"/>
      <c r="AJ16" s="147"/>
      <c r="AK16" s="147"/>
      <c r="AL16" s="147"/>
      <c r="AM16" s="147"/>
      <c r="AN16" s="181"/>
      <c r="AO16" s="217">
        <f t="shared" si="4"/>
        <v>0</v>
      </c>
      <c r="AP16" s="180"/>
      <c r="AQ16" s="147"/>
      <c r="AR16" s="147"/>
      <c r="AS16" s="147"/>
      <c r="AT16" s="211">
        <f t="shared" si="5"/>
        <v>0</v>
      </c>
      <c r="AU16" s="212">
        <f t="shared" si="1"/>
        <v>0</v>
      </c>
      <c r="AV16" s="5"/>
    </row>
    <row r="17" spans="1:48" s="6" customFormat="1" ht="15" customHeight="1" x14ac:dyDescent="0.25">
      <c r="A17" s="6" t="str">
        <f>Stammdaten!C18&amp;" "&amp;Stammdaten!D18</f>
        <v>13 Schülername 13</v>
      </c>
      <c r="B17" s="146"/>
      <c r="C17" s="197"/>
      <c r="D17" s="147"/>
      <c r="E17" s="147"/>
      <c r="F17" s="147"/>
      <c r="G17" s="147"/>
      <c r="H17" s="147"/>
      <c r="I17" s="147"/>
      <c r="J17" s="147"/>
      <c r="K17" s="147"/>
      <c r="L17" s="147"/>
      <c r="M17" s="147"/>
      <c r="N17" s="147"/>
      <c r="O17" s="147"/>
      <c r="P17" s="147"/>
      <c r="Q17" s="181"/>
      <c r="R17" s="217">
        <f t="shared" si="2"/>
        <v>0</v>
      </c>
      <c r="S17" s="180"/>
      <c r="T17" s="147"/>
      <c r="U17" s="147"/>
      <c r="V17" s="147"/>
      <c r="W17" s="211">
        <f t="shared" si="3"/>
        <v>0</v>
      </c>
      <c r="X17" s="212">
        <f t="shared" si="0"/>
        <v>0</v>
      </c>
      <c r="Y17" s="146"/>
      <c r="Z17" s="197"/>
      <c r="AA17" s="147"/>
      <c r="AB17" s="147"/>
      <c r="AC17" s="147"/>
      <c r="AD17" s="147"/>
      <c r="AE17" s="147"/>
      <c r="AF17" s="147"/>
      <c r="AG17" s="147"/>
      <c r="AH17" s="147"/>
      <c r="AI17" s="147"/>
      <c r="AJ17" s="147"/>
      <c r="AK17" s="147"/>
      <c r="AL17" s="147"/>
      <c r="AM17" s="147"/>
      <c r="AN17" s="181"/>
      <c r="AO17" s="217">
        <f t="shared" si="4"/>
        <v>0</v>
      </c>
      <c r="AP17" s="180"/>
      <c r="AQ17" s="147"/>
      <c r="AR17" s="147"/>
      <c r="AS17" s="147"/>
      <c r="AT17" s="211">
        <f t="shared" si="5"/>
        <v>0</v>
      </c>
      <c r="AU17" s="212">
        <f t="shared" si="1"/>
        <v>0</v>
      </c>
      <c r="AV17" s="5"/>
    </row>
    <row r="18" spans="1:48" s="6" customFormat="1" ht="15" customHeight="1" x14ac:dyDescent="0.25">
      <c r="A18" s="6" t="str">
        <f>Stammdaten!C19&amp;" "&amp;Stammdaten!D19</f>
        <v>14 Schülername 14</v>
      </c>
      <c r="B18" s="146"/>
      <c r="C18" s="197"/>
      <c r="D18" s="147"/>
      <c r="E18" s="147"/>
      <c r="F18" s="147"/>
      <c r="G18" s="147"/>
      <c r="H18" s="147"/>
      <c r="I18" s="147"/>
      <c r="J18" s="147"/>
      <c r="K18" s="147"/>
      <c r="L18" s="147"/>
      <c r="M18" s="147"/>
      <c r="N18" s="147"/>
      <c r="O18" s="147"/>
      <c r="P18" s="147"/>
      <c r="Q18" s="181"/>
      <c r="R18" s="217">
        <f t="shared" si="2"/>
        <v>0</v>
      </c>
      <c r="S18" s="180"/>
      <c r="T18" s="147"/>
      <c r="U18" s="147"/>
      <c r="V18" s="147"/>
      <c r="W18" s="211">
        <f t="shared" si="3"/>
        <v>0</v>
      </c>
      <c r="X18" s="212">
        <f t="shared" si="0"/>
        <v>0</v>
      </c>
      <c r="Y18" s="146"/>
      <c r="Z18" s="197"/>
      <c r="AA18" s="147"/>
      <c r="AB18" s="147"/>
      <c r="AC18" s="147"/>
      <c r="AD18" s="147"/>
      <c r="AE18" s="147"/>
      <c r="AF18" s="147"/>
      <c r="AG18" s="147"/>
      <c r="AH18" s="147"/>
      <c r="AI18" s="147"/>
      <c r="AJ18" s="147"/>
      <c r="AK18" s="147"/>
      <c r="AL18" s="147"/>
      <c r="AM18" s="147"/>
      <c r="AN18" s="181"/>
      <c r="AO18" s="217">
        <f t="shared" si="4"/>
        <v>0</v>
      </c>
      <c r="AP18" s="180"/>
      <c r="AQ18" s="147"/>
      <c r="AR18" s="147"/>
      <c r="AS18" s="147"/>
      <c r="AT18" s="211">
        <f t="shared" si="5"/>
        <v>0</v>
      </c>
      <c r="AU18" s="212">
        <f t="shared" si="1"/>
        <v>0</v>
      </c>
      <c r="AV18" s="5"/>
    </row>
    <row r="19" spans="1:48" s="6" customFormat="1" ht="15" customHeight="1" x14ac:dyDescent="0.25">
      <c r="A19" s="6" t="str">
        <f>Stammdaten!C20&amp;" "&amp;Stammdaten!D20</f>
        <v>15 Schülername 15</v>
      </c>
      <c r="B19" s="146"/>
      <c r="C19" s="197"/>
      <c r="D19" s="147"/>
      <c r="E19" s="147"/>
      <c r="F19" s="147"/>
      <c r="G19" s="147"/>
      <c r="H19" s="147"/>
      <c r="I19" s="147"/>
      <c r="J19" s="147"/>
      <c r="K19" s="147"/>
      <c r="L19" s="147"/>
      <c r="M19" s="147"/>
      <c r="N19" s="147"/>
      <c r="O19" s="147"/>
      <c r="P19" s="147"/>
      <c r="Q19" s="181"/>
      <c r="R19" s="217">
        <f t="shared" si="2"/>
        <v>0</v>
      </c>
      <c r="S19" s="180"/>
      <c r="T19" s="147"/>
      <c r="U19" s="147"/>
      <c r="V19" s="147"/>
      <c r="W19" s="211">
        <f t="shared" si="3"/>
        <v>0</v>
      </c>
      <c r="X19" s="212">
        <f t="shared" si="0"/>
        <v>0</v>
      </c>
      <c r="Y19" s="146"/>
      <c r="Z19" s="197"/>
      <c r="AA19" s="147"/>
      <c r="AB19" s="147"/>
      <c r="AC19" s="147"/>
      <c r="AD19" s="147"/>
      <c r="AE19" s="147"/>
      <c r="AF19" s="147"/>
      <c r="AG19" s="147"/>
      <c r="AH19" s="147"/>
      <c r="AI19" s="147"/>
      <c r="AJ19" s="147"/>
      <c r="AK19" s="147"/>
      <c r="AL19" s="147"/>
      <c r="AM19" s="147"/>
      <c r="AN19" s="181"/>
      <c r="AO19" s="217">
        <f t="shared" si="4"/>
        <v>0</v>
      </c>
      <c r="AP19" s="180"/>
      <c r="AQ19" s="147"/>
      <c r="AR19" s="147"/>
      <c r="AS19" s="147"/>
      <c r="AT19" s="211">
        <f t="shared" si="5"/>
        <v>0</v>
      </c>
      <c r="AU19" s="212">
        <f t="shared" si="1"/>
        <v>0</v>
      </c>
      <c r="AV19" s="5"/>
    </row>
    <row r="20" spans="1:48" s="6" customFormat="1" ht="15" customHeight="1" x14ac:dyDescent="0.25">
      <c r="A20" s="6" t="str">
        <f>Stammdaten!C21&amp;" "&amp;Stammdaten!D21</f>
        <v>16 Schülername 16</v>
      </c>
      <c r="B20" s="146"/>
      <c r="C20" s="197"/>
      <c r="D20" s="147"/>
      <c r="E20" s="147"/>
      <c r="F20" s="147"/>
      <c r="G20" s="147"/>
      <c r="H20" s="147"/>
      <c r="I20" s="147"/>
      <c r="J20" s="147"/>
      <c r="K20" s="147"/>
      <c r="L20" s="147"/>
      <c r="M20" s="147"/>
      <c r="N20" s="147"/>
      <c r="O20" s="147"/>
      <c r="P20" s="147"/>
      <c r="Q20" s="181"/>
      <c r="R20" s="217">
        <f t="shared" si="2"/>
        <v>0</v>
      </c>
      <c r="S20" s="180"/>
      <c r="T20" s="147"/>
      <c r="U20" s="147"/>
      <c r="V20" s="147"/>
      <c r="W20" s="211">
        <f t="shared" si="3"/>
        <v>0</v>
      </c>
      <c r="X20" s="212">
        <f t="shared" si="0"/>
        <v>0</v>
      </c>
      <c r="Y20" s="146"/>
      <c r="Z20" s="197"/>
      <c r="AA20" s="147"/>
      <c r="AB20" s="147"/>
      <c r="AC20" s="147"/>
      <c r="AD20" s="147"/>
      <c r="AE20" s="147"/>
      <c r="AF20" s="147"/>
      <c r="AG20" s="147"/>
      <c r="AH20" s="147"/>
      <c r="AI20" s="147"/>
      <c r="AJ20" s="147"/>
      <c r="AK20" s="147"/>
      <c r="AL20" s="147"/>
      <c r="AM20" s="147"/>
      <c r="AN20" s="181"/>
      <c r="AO20" s="217">
        <f t="shared" si="4"/>
        <v>0</v>
      </c>
      <c r="AP20" s="180"/>
      <c r="AQ20" s="147"/>
      <c r="AR20" s="147"/>
      <c r="AS20" s="147"/>
      <c r="AT20" s="211">
        <f t="shared" si="5"/>
        <v>0</v>
      </c>
      <c r="AU20" s="212">
        <f t="shared" si="1"/>
        <v>0</v>
      </c>
      <c r="AV20" s="5"/>
    </row>
    <row r="21" spans="1:48" s="6" customFormat="1" ht="15" customHeight="1" x14ac:dyDescent="0.25">
      <c r="A21" s="6" t="str">
        <f>Stammdaten!C22&amp;" "&amp;Stammdaten!D22</f>
        <v>17 Schülername 17</v>
      </c>
      <c r="B21" s="146"/>
      <c r="C21" s="197"/>
      <c r="D21" s="147"/>
      <c r="E21" s="147"/>
      <c r="F21" s="147"/>
      <c r="G21" s="147"/>
      <c r="H21" s="147"/>
      <c r="I21" s="147"/>
      <c r="J21" s="147"/>
      <c r="K21" s="147"/>
      <c r="L21" s="147"/>
      <c r="M21" s="147"/>
      <c r="N21" s="147"/>
      <c r="O21" s="147"/>
      <c r="P21" s="147"/>
      <c r="Q21" s="181"/>
      <c r="R21" s="217">
        <f t="shared" si="2"/>
        <v>0</v>
      </c>
      <c r="S21" s="180"/>
      <c r="T21" s="147"/>
      <c r="U21" s="147"/>
      <c r="V21" s="147"/>
      <c r="W21" s="211">
        <f t="shared" si="3"/>
        <v>0</v>
      </c>
      <c r="X21" s="212">
        <f t="shared" si="0"/>
        <v>0</v>
      </c>
      <c r="Y21" s="146"/>
      <c r="Z21" s="197"/>
      <c r="AA21" s="147"/>
      <c r="AB21" s="147"/>
      <c r="AC21" s="147"/>
      <c r="AD21" s="147"/>
      <c r="AE21" s="147"/>
      <c r="AF21" s="147"/>
      <c r="AG21" s="147"/>
      <c r="AH21" s="147"/>
      <c r="AI21" s="147"/>
      <c r="AJ21" s="147"/>
      <c r="AK21" s="147"/>
      <c r="AL21" s="147"/>
      <c r="AM21" s="147"/>
      <c r="AN21" s="181"/>
      <c r="AO21" s="217">
        <f t="shared" si="4"/>
        <v>0</v>
      </c>
      <c r="AP21" s="180"/>
      <c r="AQ21" s="147"/>
      <c r="AR21" s="147"/>
      <c r="AS21" s="147"/>
      <c r="AT21" s="211">
        <f t="shared" si="5"/>
        <v>0</v>
      </c>
      <c r="AU21" s="212">
        <f t="shared" si="1"/>
        <v>0</v>
      </c>
      <c r="AV21" s="5"/>
    </row>
    <row r="22" spans="1:48" s="6" customFormat="1" ht="15" customHeight="1" x14ac:dyDescent="0.25">
      <c r="A22" s="6" t="str">
        <f>Stammdaten!C23&amp;" "&amp;Stammdaten!D23</f>
        <v>18 Schülername 18</v>
      </c>
      <c r="B22" s="146"/>
      <c r="C22" s="197"/>
      <c r="D22" s="147"/>
      <c r="E22" s="147"/>
      <c r="F22" s="147"/>
      <c r="G22" s="147"/>
      <c r="H22" s="147"/>
      <c r="I22" s="147"/>
      <c r="J22" s="147"/>
      <c r="K22" s="147"/>
      <c r="L22" s="147"/>
      <c r="M22" s="147"/>
      <c r="N22" s="147"/>
      <c r="O22" s="147"/>
      <c r="P22" s="147"/>
      <c r="Q22" s="181"/>
      <c r="R22" s="217">
        <f t="shared" si="2"/>
        <v>0</v>
      </c>
      <c r="S22" s="180"/>
      <c r="T22" s="147"/>
      <c r="U22" s="147"/>
      <c r="V22" s="147"/>
      <c r="W22" s="211">
        <f t="shared" si="3"/>
        <v>0</v>
      </c>
      <c r="X22" s="212">
        <f t="shared" si="0"/>
        <v>0</v>
      </c>
      <c r="Y22" s="146"/>
      <c r="Z22" s="197"/>
      <c r="AA22" s="147"/>
      <c r="AB22" s="147"/>
      <c r="AC22" s="147"/>
      <c r="AD22" s="147"/>
      <c r="AE22" s="147"/>
      <c r="AF22" s="147"/>
      <c r="AG22" s="147"/>
      <c r="AH22" s="147"/>
      <c r="AI22" s="147"/>
      <c r="AJ22" s="147"/>
      <c r="AK22" s="147"/>
      <c r="AL22" s="147"/>
      <c r="AM22" s="147"/>
      <c r="AN22" s="181"/>
      <c r="AO22" s="217">
        <f t="shared" si="4"/>
        <v>0</v>
      </c>
      <c r="AP22" s="180"/>
      <c r="AQ22" s="147"/>
      <c r="AR22" s="147"/>
      <c r="AS22" s="147"/>
      <c r="AT22" s="211">
        <f t="shared" si="5"/>
        <v>0</v>
      </c>
      <c r="AU22" s="212">
        <f t="shared" si="1"/>
        <v>0</v>
      </c>
      <c r="AV22" s="5"/>
    </row>
    <row r="23" spans="1:48" s="6" customFormat="1" ht="15" customHeight="1" x14ac:dyDescent="0.25">
      <c r="A23" s="6" t="str">
        <f>Stammdaten!C24&amp;" "&amp;Stammdaten!D24</f>
        <v>19 Schülername 19</v>
      </c>
      <c r="B23" s="146"/>
      <c r="C23" s="197"/>
      <c r="D23" s="147"/>
      <c r="E23" s="147"/>
      <c r="F23" s="147"/>
      <c r="G23" s="147"/>
      <c r="H23" s="147"/>
      <c r="I23" s="147"/>
      <c r="J23" s="147"/>
      <c r="K23" s="147"/>
      <c r="L23" s="147"/>
      <c r="M23" s="147"/>
      <c r="N23" s="147"/>
      <c r="O23" s="147"/>
      <c r="P23" s="147"/>
      <c r="Q23" s="181"/>
      <c r="R23" s="217">
        <f t="shared" si="2"/>
        <v>0</v>
      </c>
      <c r="S23" s="180"/>
      <c r="T23" s="147"/>
      <c r="U23" s="147"/>
      <c r="V23" s="147"/>
      <c r="W23" s="211">
        <f t="shared" si="3"/>
        <v>0</v>
      </c>
      <c r="X23" s="212">
        <f t="shared" si="0"/>
        <v>0</v>
      </c>
      <c r="Y23" s="146"/>
      <c r="Z23" s="197"/>
      <c r="AA23" s="147"/>
      <c r="AB23" s="147"/>
      <c r="AC23" s="147"/>
      <c r="AD23" s="147"/>
      <c r="AE23" s="147"/>
      <c r="AF23" s="147"/>
      <c r="AG23" s="147"/>
      <c r="AH23" s="147"/>
      <c r="AI23" s="147"/>
      <c r="AJ23" s="147"/>
      <c r="AK23" s="147"/>
      <c r="AL23" s="147"/>
      <c r="AM23" s="147"/>
      <c r="AN23" s="181"/>
      <c r="AO23" s="217">
        <f t="shared" si="4"/>
        <v>0</v>
      </c>
      <c r="AP23" s="180"/>
      <c r="AQ23" s="147"/>
      <c r="AR23" s="147"/>
      <c r="AS23" s="147"/>
      <c r="AT23" s="211">
        <f t="shared" si="5"/>
        <v>0</v>
      </c>
      <c r="AU23" s="212">
        <f t="shared" si="1"/>
        <v>0</v>
      </c>
      <c r="AV23" s="5"/>
    </row>
    <row r="24" spans="1:48" s="6" customFormat="1" ht="15" customHeight="1" x14ac:dyDescent="0.25">
      <c r="A24" s="6" t="str">
        <f>Stammdaten!C25&amp;" "&amp;Stammdaten!D25</f>
        <v>20 Schülername 20</v>
      </c>
      <c r="B24" s="146"/>
      <c r="C24" s="197"/>
      <c r="D24" s="147"/>
      <c r="E24" s="147"/>
      <c r="F24" s="147"/>
      <c r="G24" s="147"/>
      <c r="H24" s="147"/>
      <c r="I24" s="147"/>
      <c r="J24" s="147"/>
      <c r="K24" s="147"/>
      <c r="L24" s="147"/>
      <c r="M24" s="147"/>
      <c r="N24" s="147"/>
      <c r="O24" s="147"/>
      <c r="P24" s="147"/>
      <c r="Q24" s="181"/>
      <c r="R24" s="217">
        <f t="shared" si="2"/>
        <v>0</v>
      </c>
      <c r="S24" s="180"/>
      <c r="T24" s="147"/>
      <c r="U24" s="147"/>
      <c r="V24" s="147"/>
      <c r="W24" s="211">
        <f t="shared" si="3"/>
        <v>0</v>
      </c>
      <c r="X24" s="212">
        <f t="shared" si="0"/>
        <v>0</v>
      </c>
      <c r="Y24" s="146"/>
      <c r="Z24" s="197"/>
      <c r="AA24" s="147"/>
      <c r="AB24" s="147"/>
      <c r="AC24" s="147"/>
      <c r="AD24" s="147"/>
      <c r="AE24" s="147"/>
      <c r="AF24" s="147"/>
      <c r="AG24" s="147"/>
      <c r="AH24" s="147"/>
      <c r="AI24" s="147"/>
      <c r="AJ24" s="147"/>
      <c r="AK24" s="147"/>
      <c r="AL24" s="147"/>
      <c r="AM24" s="147"/>
      <c r="AN24" s="181"/>
      <c r="AO24" s="217">
        <f t="shared" si="4"/>
        <v>0</v>
      </c>
      <c r="AP24" s="180"/>
      <c r="AQ24" s="147"/>
      <c r="AR24" s="147"/>
      <c r="AS24" s="147"/>
      <c r="AT24" s="211">
        <f t="shared" si="5"/>
        <v>0</v>
      </c>
      <c r="AU24" s="212">
        <f t="shared" si="1"/>
        <v>0</v>
      </c>
      <c r="AV24" s="5"/>
    </row>
    <row r="25" spans="1:48" s="6" customFormat="1" ht="15" customHeight="1" x14ac:dyDescent="0.25">
      <c r="A25" s="6" t="str">
        <f>Stammdaten!C26&amp;" "&amp;Stammdaten!D26</f>
        <v>21 Schülername 21</v>
      </c>
      <c r="B25" s="146"/>
      <c r="C25" s="197"/>
      <c r="D25" s="147"/>
      <c r="E25" s="147"/>
      <c r="F25" s="147"/>
      <c r="G25" s="147"/>
      <c r="H25" s="147"/>
      <c r="I25" s="147"/>
      <c r="J25" s="147"/>
      <c r="K25" s="147"/>
      <c r="L25" s="147"/>
      <c r="M25" s="147"/>
      <c r="N25" s="147"/>
      <c r="O25" s="147"/>
      <c r="P25" s="147"/>
      <c r="Q25" s="181"/>
      <c r="R25" s="217">
        <f t="shared" si="2"/>
        <v>0</v>
      </c>
      <c r="S25" s="180"/>
      <c r="T25" s="147"/>
      <c r="U25" s="147"/>
      <c r="V25" s="147"/>
      <c r="W25" s="211">
        <f t="shared" si="3"/>
        <v>0</v>
      </c>
      <c r="X25" s="212">
        <f t="shared" si="0"/>
        <v>0</v>
      </c>
      <c r="Y25" s="146"/>
      <c r="Z25" s="197"/>
      <c r="AA25" s="147"/>
      <c r="AB25" s="147"/>
      <c r="AC25" s="147"/>
      <c r="AD25" s="147"/>
      <c r="AE25" s="147"/>
      <c r="AF25" s="147"/>
      <c r="AG25" s="147"/>
      <c r="AH25" s="147"/>
      <c r="AI25" s="147"/>
      <c r="AJ25" s="147"/>
      <c r="AK25" s="147"/>
      <c r="AL25" s="147"/>
      <c r="AM25" s="147"/>
      <c r="AN25" s="181"/>
      <c r="AO25" s="217">
        <f t="shared" si="4"/>
        <v>0</v>
      </c>
      <c r="AP25" s="180"/>
      <c r="AQ25" s="147"/>
      <c r="AR25" s="147"/>
      <c r="AS25" s="147"/>
      <c r="AT25" s="211">
        <f t="shared" si="5"/>
        <v>0</v>
      </c>
      <c r="AU25" s="212">
        <f t="shared" si="1"/>
        <v>0</v>
      </c>
      <c r="AV25" s="5"/>
    </row>
    <row r="26" spans="1:48" s="6" customFormat="1" ht="15" customHeight="1" x14ac:dyDescent="0.25">
      <c r="A26" s="6" t="str">
        <f>Stammdaten!C27&amp;" "&amp;Stammdaten!D27</f>
        <v>22 Schülername 22</v>
      </c>
      <c r="B26" s="146"/>
      <c r="C26" s="197"/>
      <c r="D26" s="147"/>
      <c r="E26" s="147"/>
      <c r="F26" s="147"/>
      <c r="G26" s="147"/>
      <c r="H26" s="147"/>
      <c r="I26" s="147"/>
      <c r="J26" s="147"/>
      <c r="K26" s="147"/>
      <c r="L26" s="147"/>
      <c r="M26" s="147"/>
      <c r="N26" s="147"/>
      <c r="O26" s="147"/>
      <c r="P26" s="147"/>
      <c r="Q26" s="181"/>
      <c r="R26" s="217">
        <f t="shared" si="2"/>
        <v>0</v>
      </c>
      <c r="S26" s="180"/>
      <c r="T26" s="147"/>
      <c r="U26" s="147"/>
      <c r="V26" s="147"/>
      <c r="W26" s="211">
        <f t="shared" si="3"/>
        <v>0</v>
      </c>
      <c r="X26" s="212">
        <f t="shared" si="0"/>
        <v>0</v>
      </c>
      <c r="Y26" s="146"/>
      <c r="Z26" s="197"/>
      <c r="AA26" s="147"/>
      <c r="AB26" s="147"/>
      <c r="AC26" s="147"/>
      <c r="AD26" s="147"/>
      <c r="AE26" s="147"/>
      <c r="AF26" s="147"/>
      <c r="AG26" s="147"/>
      <c r="AH26" s="147"/>
      <c r="AI26" s="147"/>
      <c r="AJ26" s="147"/>
      <c r="AK26" s="147"/>
      <c r="AL26" s="147"/>
      <c r="AM26" s="147"/>
      <c r="AN26" s="181"/>
      <c r="AO26" s="217">
        <f t="shared" si="4"/>
        <v>0</v>
      </c>
      <c r="AP26" s="180"/>
      <c r="AQ26" s="147"/>
      <c r="AR26" s="147"/>
      <c r="AS26" s="147"/>
      <c r="AT26" s="211">
        <f t="shared" si="5"/>
        <v>0</v>
      </c>
      <c r="AU26" s="212">
        <f t="shared" si="1"/>
        <v>0</v>
      </c>
      <c r="AV26" s="5"/>
    </row>
    <row r="27" spans="1:48" s="6" customFormat="1" ht="15" customHeight="1" x14ac:dyDescent="0.25">
      <c r="A27" s="6" t="str">
        <f>Stammdaten!C28&amp;" "&amp;Stammdaten!D28</f>
        <v>23 Schülername 23</v>
      </c>
      <c r="B27" s="146"/>
      <c r="C27" s="197"/>
      <c r="D27" s="147"/>
      <c r="E27" s="147"/>
      <c r="F27" s="147"/>
      <c r="G27" s="147"/>
      <c r="H27" s="147"/>
      <c r="I27" s="147"/>
      <c r="J27" s="147"/>
      <c r="K27" s="147"/>
      <c r="L27" s="147"/>
      <c r="M27" s="147"/>
      <c r="N27" s="147"/>
      <c r="O27" s="147"/>
      <c r="P27" s="147"/>
      <c r="Q27" s="181"/>
      <c r="R27" s="217">
        <f t="shared" si="2"/>
        <v>0</v>
      </c>
      <c r="S27" s="180"/>
      <c r="T27" s="147"/>
      <c r="U27" s="147"/>
      <c r="V27" s="147"/>
      <c r="W27" s="211">
        <f t="shared" si="3"/>
        <v>0</v>
      </c>
      <c r="X27" s="212">
        <f t="shared" si="0"/>
        <v>0</v>
      </c>
      <c r="Y27" s="146"/>
      <c r="Z27" s="197"/>
      <c r="AA27" s="147"/>
      <c r="AB27" s="147"/>
      <c r="AC27" s="147"/>
      <c r="AD27" s="147"/>
      <c r="AE27" s="147"/>
      <c r="AF27" s="147"/>
      <c r="AG27" s="147"/>
      <c r="AH27" s="147"/>
      <c r="AI27" s="147"/>
      <c r="AJ27" s="147"/>
      <c r="AK27" s="147"/>
      <c r="AL27" s="147"/>
      <c r="AM27" s="147"/>
      <c r="AN27" s="181"/>
      <c r="AO27" s="217">
        <f t="shared" si="4"/>
        <v>0</v>
      </c>
      <c r="AP27" s="180"/>
      <c r="AQ27" s="147"/>
      <c r="AR27" s="147"/>
      <c r="AS27" s="147"/>
      <c r="AT27" s="211">
        <f t="shared" si="5"/>
        <v>0</v>
      </c>
      <c r="AU27" s="212">
        <f t="shared" si="1"/>
        <v>0</v>
      </c>
      <c r="AV27" s="5"/>
    </row>
    <row r="28" spans="1:48" s="6" customFormat="1" ht="15" customHeight="1" x14ac:dyDescent="0.25">
      <c r="A28" s="6" t="str">
        <f>Stammdaten!C29&amp;" "&amp;Stammdaten!D29</f>
        <v>24 Schülername 24</v>
      </c>
      <c r="B28" s="146"/>
      <c r="C28" s="197"/>
      <c r="D28" s="147"/>
      <c r="E28" s="147"/>
      <c r="F28" s="147"/>
      <c r="G28" s="147"/>
      <c r="H28" s="147"/>
      <c r="I28" s="147"/>
      <c r="J28" s="147"/>
      <c r="K28" s="147"/>
      <c r="L28" s="147"/>
      <c r="M28" s="147"/>
      <c r="N28" s="147"/>
      <c r="O28" s="147"/>
      <c r="P28" s="147"/>
      <c r="Q28" s="181"/>
      <c r="R28" s="217">
        <f t="shared" si="2"/>
        <v>0</v>
      </c>
      <c r="S28" s="180"/>
      <c r="T28" s="147"/>
      <c r="U28" s="147"/>
      <c r="V28" s="147"/>
      <c r="W28" s="211">
        <f t="shared" si="3"/>
        <v>0</v>
      </c>
      <c r="X28" s="212">
        <f t="shared" si="0"/>
        <v>0</v>
      </c>
      <c r="Y28" s="146"/>
      <c r="Z28" s="197"/>
      <c r="AA28" s="147"/>
      <c r="AB28" s="147"/>
      <c r="AC28" s="147"/>
      <c r="AD28" s="147"/>
      <c r="AE28" s="147"/>
      <c r="AF28" s="147"/>
      <c r="AG28" s="147"/>
      <c r="AH28" s="147"/>
      <c r="AI28" s="147"/>
      <c r="AJ28" s="147"/>
      <c r="AK28" s="147"/>
      <c r="AL28" s="147"/>
      <c r="AM28" s="147"/>
      <c r="AN28" s="181"/>
      <c r="AO28" s="217">
        <f t="shared" si="4"/>
        <v>0</v>
      </c>
      <c r="AP28" s="180"/>
      <c r="AQ28" s="147"/>
      <c r="AR28" s="147"/>
      <c r="AS28" s="147"/>
      <c r="AT28" s="211">
        <f t="shared" si="5"/>
        <v>0</v>
      </c>
      <c r="AU28" s="212">
        <f t="shared" si="1"/>
        <v>0</v>
      </c>
      <c r="AV28" s="5"/>
    </row>
    <row r="29" spans="1:48" s="6" customFormat="1" ht="15" customHeight="1" x14ac:dyDescent="0.25">
      <c r="A29" s="6" t="str">
        <f>Stammdaten!C30&amp;" "&amp;Stammdaten!D30</f>
        <v>25 Schülername 25</v>
      </c>
      <c r="B29" s="146"/>
      <c r="C29" s="197"/>
      <c r="D29" s="147"/>
      <c r="E29" s="147"/>
      <c r="F29" s="147"/>
      <c r="G29" s="147"/>
      <c r="H29" s="147"/>
      <c r="I29" s="147"/>
      <c r="J29" s="147"/>
      <c r="K29" s="147"/>
      <c r="L29" s="147"/>
      <c r="M29" s="147"/>
      <c r="N29" s="147"/>
      <c r="O29" s="147"/>
      <c r="P29" s="147"/>
      <c r="Q29" s="181"/>
      <c r="R29" s="217">
        <f t="shared" si="2"/>
        <v>0</v>
      </c>
      <c r="S29" s="180"/>
      <c r="T29" s="147"/>
      <c r="U29" s="147"/>
      <c r="V29" s="147"/>
      <c r="W29" s="211">
        <f t="shared" si="3"/>
        <v>0</v>
      </c>
      <c r="X29" s="212">
        <f t="shared" si="0"/>
        <v>0</v>
      </c>
      <c r="Y29" s="146"/>
      <c r="Z29" s="197"/>
      <c r="AA29" s="147"/>
      <c r="AB29" s="147"/>
      <c r="AC29" s="147"/>
      <c r="AD29" s="147"/>
      <c r="AE29" s="147"/>
      <c r="AF29" s="147"/>
      <c r="AG29" s="147"/>
      <c r="AH29" s="147"/>
      <c r="AI29" s="147"/>
      <c r="AJ29" s="147"/>
      <c r="AK29" s="147"/>
      <c r="AL29" s="147"/>
      <c r="AM29" s="147"/>
      <c r="AN29" s="181"/>
      <c r="AO29" s="217">
        <f t="shared" si="4"/>
        <v>0</v>
      </c>
      <c r="AP29" s="180"/>
      <c r="AQ29" s="147"/>
      <c r="AR29" s="147"/>
      <c r="AS29" s="147"/>
      <c r="AT29" s="211">
        <f t="shared" si="5"/>
        <v>0</v>
      </c>
      <c r="AU29" s="212">
        <f t="shared" si="1"/>
        <v>0</v>
      </c>
      <c r="AV29" s="5"/>
    </row>
    <row r="30" spans="1:48" s="6" customFormat="1" ht="15" customHeight="1" x14ac:dyDescent="0.25">
      <c r="A30" s="6" t="str">
        <f>Stammdaten!C31&amp;" "&amp;Stammdaten!D31</f>
        <v>26 Schülername 26</v>
      </c>
      <c r="B30" s="146"/>
      <c r="C30" s="197"/>
      <c r="D30" s="147"/>
      <c r="E30" s="147"/>
      <c r="F30" s="147"/>
      <c r="G30" s="147"/>
      <c r="H30" s="147"/>
      <c r="I30" s="147"/>
      <c r="J30" s="147"/>
      <c r="K30" s="147"/>
      <c r="L30" s="147"/>
      <c r="M30" s="147"/>
      <c r="N30" s="147"/>
      <c r="O30" s="147"/>
      <c r="P30" s="147"/>
      <c r="Q30" s="181"/>
      <c r="R30" s="217">
        <f t="shared" si="2"/>
        <v>0</v>
      </c>
      <c r="S30" s="180"/>
      <c r="T30" s="147"/>
      <c r="U30" s="147"/>
      <c r="V30" s="147"/>
      <c r="W30" s="211">
        <f t="shared" si="3"/>
        <v>0</v>
      </c>
      <c r="X30" s="212">
        <f t="shared" si="0"/>
        <v>0</v>
      </c>
      <c r="Y30" s="146"/>
      <c r="Z30" s="197"/>
      <c r="AA30" s="147"/>
      <c r="AB30" s="147"/>
      <c r="AC30" s="147"/>
      <c r="AD30" s="147"/>
      <c r="AE30" s="147"/>
      <c r="AF30" s="147"/>
      <c r="AG30" s="147"/>
      <c r="AH30" s="147"/>
      <c r="AI30" s="147"/>
      <c r="AJ30" s="147"/>
      <c r="AK30" s="147"/>
      <c r="AL30" s="147"/>
      <c r="AM30" s="147"/>
      <c r="AN30" s="181"/>
      <c r="AO30" s="217">
        <f t="shared" si="4"/>
        <v>0</v>
      </c>
      <c r="AP30" s="180"/>
      <c r="AQ30" s="147"/>
      <c r="AR30" s="147"/>
      <c r="AS30" s="147"/>
      <c r="AT30" s="211">
        <f t="shared" si="5"/>
        <v>0</v>
      </c>
      <c r="AU30" s="212">
        <f t="shared" si="1"/>
        <v>0</v>
      </c>
      <c r="AV30" s="5"/>
    </row>
    <row r="31" spans="1:48" s="6" customFormat="1" ht="15" customHeight="1" x14ac:dyDescent="0.25">
      <c r="A31" s="6" t="str">
        <f>Stammdaten!C32&amp;" "&amp;Stammdaten!D32</f>
        <v>27 Schülername 27</v>
      </c>
      <c r="B31" s="146"/>
      <c r="C31" s="197"/>
      <c r="D31" s="147"/>
      <c r="E31" s="147"/>
      <c r="F31" s="147"/>
      <c r="G31" s="147"/>
      <c r="H31" s="147"/>
      <c r="I31" s="147"/>
      <c r="J31" s="147"/>
      <c r="K31" s="147"/>
      <c r="L31" s="147"/>
      <c r="M31" s="147"/>
      <c r="N31" s="147"/>
      <c r="O31" s="147"/>
      <c r="P31" s="147"/>
      <c r="Q31" s="181"/>
      <c r="R31" s="217">
        <f t="shared" si="2"/>
        <v>0</v>
      </c>
      <c r="S31" s="180"/>
      <c r="T31" s="147"/>
      <c r="U31" s="147"/>
      <c r="V31" s="147"/>
      <c r="W31" s="211">
        <f t="shared" si="3"/>
        <v>0</v>
      </c>
      <c r="X31" s="212">
        <f t="shared" si="0"/>
        <v>0</v>
      </c>
      <c r="Y31" s="146"/>
      <c r="Z31" s="197"/>
      <c r="AA31" s="147"/>
      <c r="AB31" s="147"/>
      <c r="AC31" s="147"/>
      <c r="AD31" s="147"/>
      <c r="AE31" s="147"/>
      <c r="AF31" s="147"/>
      <c r="AG31" s="147"/>
      <c r="AH31" s="147"/>
      <c r="AI31" s="147"/>
      <c r="AJ31" s="147"/>
      <c r="AK31" s="147"/>
      <c r="AL31" s="147"/>
      <c r="AM31" s="147"/>
      <c r="AN31" s="181"/>
      <c r="AO31" s="217">
        <f t="shared" si="4"/>
        <v>0</v>
      </c>
      <c r="AP31" s="180"/>
      <c r="AQ31" s="147"/>
      <c r="AR31" s="147"/>
      <c r="AS31" s="147"/>
      <c r="AT31" s="211">
        <f t="shared" si="5"/>
        <v>0</v>
      </c>
      <c r="AU31" s="212">
        <f t="shared" si="1"/>
        <v>0</v>
      </c>
      <c r="AV31" s="5"/>
    </row>
    <row r="32" spans="1:48" s="6" customFormat="1" ht="15" customHeight="1" x14ac:dyDescent="0.25">
      <c r="A32" s="6" t="str">
        <f>Stammdaten!C33&amp;" "&amp;Stammdaten!D33</f>
        <v>28 Schülername 28</v>
      </c>
      <c r="B32" s="146"/>
      <c r="C32" s="197"/>
      <c r="D32" s="147"/>
      <c r="E32" s="147"/>
      <c r="F32" s="147"/>
      <c r="G32" s="147"/>
      <c r="H32" s="147"/>
      <c r="I32" s="147"/>
      <c r="J32" s="147"/>
      <c r="K32" s="147"/>
      <c r="L32" s="147"/>
      <c r="M32" s="147"/>
      <c r="N32" s="147"/>
      <c r="O32" s="147"/>
      <c r="P32" s="147"/>
      <c r="Q32" s="181"/>
      <c r="R32" s="217">
        <f t="shared" si="2"/>
        <v>0</v>
      </c>
      <c r="S32" s="180"/>
      <c r="T32" s="147"/>
      <c r="U32" s="147"/>
      <c r="V32" s="147"/>
      <c r="W32" s="211">
        <f t="shared" si="3"/>
        <v>0</v>
      </c>
      <c r="X32" s="212">
        <f t="shared" si="0"/>
        <v>0</v>
      </c>
      <c r="Y32" s="146"/>
      <c r="Z32" s="197"/>
      <c r="AA32" s="147"/>
      <c r="AB32" s="147"/>
      <c r="AC32" s="147"/>
      <c r="AD32" s="147"/>
      <c r="AE32" s="147"/>
      <c r="AF32" s="147"/>
      <c r="AG32" s="147"/>
      <c r="AH32" s="147"/>
      <c r="AI32" s="147"/>
      <c r="AJ32" s="147"/>
      <c r="AK32" s="147"/>
      <c r="AL32" s="147"/>
      <c r="AM32" s="147"/>
      <c r="AN32" s="181"/>
      <c r="AO32" s="217">
        <f t="shared" si="4"/>
        <v>0</v>
      </c>
      <c r="AP32" s="180"/>
      <c r="AQ32" s="147"/>
      <c r="AR32" s="147"/>
      <c r="AS32" s="147"/>
      <c r="AT32" s="211">
        <f t="shared" si="5"/>
        <v>0</v>
      </c>
      <c r="AU32" s="212">
        <f t="shared" si="1"/>
        <v>0</v>
      </c>
      <c r="AV32" s="5"/>
    </row>
    <row r="33" spans="1:48" s="6" customFormat="1" ht="15" customHeight="1" x14ac:dyDescent="0.25">
      <c r="A33" s="6" t="str">
        <f>Stammdaten!C34&amp;" "&amp;Stammdaten!D34</f>
        <v>29 Schülername 29</v>
      </c>
      <c r="B33" s="146"/>
      <c r="C33" s="197"/>
      <c r="D33" s="147"/>
      <c r="E33" s="147"/>
      <c r="F33" s="147"/>
      <c r="G33" s="147"/>
      <c r="H33" s="147"/>
      <c r="I33" s="147"/>
      <c r="J33" s="147"/>
      <c r="K33" s="147"/>
      <c r="L33" s="147"/>
      <c r="M33" s="147"/>
      <c r="N33" s="147"/>
      <c r="O33" s="147"/>
      <c r="P33" s="147"/>
      <c r="Q33" s="181"/>
      <c r="R33" s="217">
        <f t="shared" si="2"/>
        <v>0</v>
      </c>
      <c r="S33" s="180"/>
      <c r="T33" s="147"/>
      <c r="U33" s="147"/>
      <c r="V33" s="147"/>
      <c r="W33" s="211">
        <f t="shared" si="3"/>
        <v>0</v>
      </c>
      <c r="X33" s="212">
        <f t="shared" si="0"/>
        <v>0</v>
      </c>
      <c r="Y33" s="146"/>
      <c r="Z33" s="197"/>
      <c r="AA33" s="147"/>
      <c r="AB33" s="147"/>
      <c r="AC33" s="147"/>
      <c r="AD33" s="147"/>
      <c r="AE33" s="147"/>
      <c r="AF33" s="147"/>
      <c r="AG33" s="147"/>
      <c r="AH33" s="147"/>
      <c r="AI33" s="147"/>
      <c r="AJ33" s="147"/>
      <c r="AK33" s="147"/>
      <c r="AL33" s="147"/>
      <c r="AM33" s="147"/>
      <c r="AN33" s="181"/>
      <c r="AO33" s="217">
        <f t="shared" si="4"/>
        <v>0</v>
      </c>
      <c r="AP33" s="180"/>
      <c r="AQ33" s="147"/>
      <c r="AR33" s="147"/>
      <c r="AS33" s="147"/>
      <c r="AT33" s="211">
        <f t="shared" si="5"/>
        <v>0</v>
      </c>
      <c r="AU33" s="212">
        <f t="shared" si="1"/>
        <v>0</v>
      </c>
      <c r="AV33" s="5"/>
    </row>
    <row r="34" spans="1:48" s="6" customFormat="1" ht="15" customHeight="1" x14ac:dyDescent="0.25">
      <c r="A34" s="6" t="str">
        <f>Stammdaten!C35&amp;" "&amp;Stammdaten!D35</f>
        <v>30 Schülername 30</v>
      </c>
      <c r="B34" s="146"/>
      <c r="C34" s="197"/>
      <c r="D34" s="147"/>
      <c r="E34" s="147"/>
      <c r="F34" s="147"/>
      <c r="G34" s="147"/>
      <c r="H34" s="147"/>
      <c r="I34" s="147"/>
      <c r="J34" s="147"/>
      <c r="K34" s="147"/>
      <c r="L34" s="147"/>
      <c r="M34" s="147"/>
      <c r="N34" s="147"/>
      <c r="O34" s="147"/>
      <c r="P34" s="147"/>
      <c r="Q34" s="181"/>
      <c r="R34" s="217">
        <f t="shared" si="2"/>
        <v>0</v>
      </c>
      <c r="S34" s="180"/>
      <c r="T34" s="147"/>
      <c r="U34" s="147"/>
      <c r="V34" s="147"/>
      <c r="W34" s="211">
        <f t="shared" si="3"/>
        <v>0</v>
      </c>
      <c r="X34" s="212">
        <f t="shared" si="0"/>
        <v>0</v>
      </c>
      <c r="Y34" s="146"/>
      <c r="Z34" s="197"/>
      <c r="AA34" s="147"/>
      <c r="AB34" s="147"/>
      <c r="AC34" s="147"/>
      <c r="AD34" s="147"/>
      <c r="AE34" s="147"/>
      <c r="AF34" s="147"/>
      <c r="AG34" s="147"/>
      <c r="AH34" s="147"/>
      <c r="AI34" s="147"/>
      <c r="AJ34" s="147"/>
      <c r="AK34" s="147"/>
      <c r="AL34" s="147"/>
      <c r="AM34" s="147"/>
      <c r="AN34" s="181"/>
      <c r="AO34" s="217">
        <f t="shared" si="4"/>
        <v>0</v>
      </c>
      <c r="AP34" s="180"/>
      <c r="AQ34" s="147"/>
      <c r="AR34" s="147"/>
      <c r="AS34" s="147"/>
      <c r="AT34" s="211">
        <f t="shared" si="5"/>
        <v>0</v>
      </c>
      <c r="AU34" s="212">
        <f t="shared" si="1"/>
        <v>0</v>
      </c>
      <c r="AV34" s="5"/>
    </row>
    <row r="35" spans="1:48" s="6" customFormat="1" ht="15" customHeight="1" x14ac:dyDescent="0.25">
      <c r="A35" s="6" t="str">
        <f>Stammdaten!C36&amp;" "&amp;Stammdaten!D36</f>
        <v>31 Schülername 31</v>
      </c>
      <c r="B35" s="146"/>
      <c r="C35" s="197"/>
      <c r="D35" s="147"/>
      <c r="E35" s="147"/>
      <c r="F35" s="147"/>
      <c r="G35" s="147"/>
      <c r="H35" s="147"/>
      <c r="I35" s="147"/>
      <c r="J35" s="147"/>
      <c r="K35" s="147"/>
      <c r="L35" s="147"/>
      <c r="M35" s="147"/>
      <c r="N35" s="147"/>
      <c r="O35" s="147"/>
      <c r="P35" s="147"/>
      <c r="Q35" s="181"/>
      <c r="R35" s="217">
        <f t="shared" si="2"/>
        <v>0</v>
      </c>
      <c r="S35" s="180"/>
      <c r="T35" s="147"/>
      <c r="U35" s="147"/>
      <c r="V35" s="147"/>
      <c r="W35" s="211">
        <f t="shared" si="3"/>
        <v>0</v>
      </c>
      <c r="X35" s="212">
        <f t="shared" si="0"/>
        <v>0</v>
      </c>
      <c r="Y35" s="146"/>
      <c r="Z35" s="197"/>
      <c r="AA35" s="147"/>
      <c r="AB35" s="147"/>
      <c r="AC35" s="147"/>
      <c r="AD35" s="147"/>
      <c r="AE35" s="147"/>
      <c r="AF35" s="147"/>
      <c r="AG35" s="147"/>
      <c r="AH35" s="147"/>
      <c r="AI35" s="147"/>
      <c r="AJ35" s="147"/>
      <c r="AK35" s="147"/>
      <c r="AL35" s="147"/>
      <c r="AM35" s="147"/>
      <c r="AN35" s="181"/>
      <c r="AO35" s="217">
        <f t="shared" si="4"/>
        <v>0</v>
      </c>
      <c r="AP35" s="180"/>
      <c r="AQ35" s="147"/>
      <c r="AR35" s="147"/>
      <c r="AS35" s="147"/>
      <c r="AT35" s="211">
        <f t="shared" si="5"/>
        <v>0</v>
      </c>
      <c r="AU35" s="212">
        <f t="shared" si="1"/>
        <v>0</v>
      </c>
      <c r="AV35" s="5"/>
    </row>
    <row r="36" spans="1:48" s="6" customFormat="1" ht="15" customHeight="1" x14ac:dyDescent="0.25">
      <c r="A36" s="6" t="str">
        <f>Stammdaten!C37&amp;" "&amp;Stammdaten!D37</f>
        <v>32 Schülername 32</v>
      </c>
      <c r="B36" s="146"/>
      <c r="C36" s="197"/>
      <c r="D36" s="147"/>
      <c r="E36" s="147"/>
      <c r="F36" s="147"/>
      <c r="G36" s="147"/>
      <c r="H36" s="147"/>
      <c r="I36" s="147"/>
      <c r="J36" s="147"/>
      <c r="K36" s="147"/>
      <c r="L36" s="147"/>
      <c r="M36" s="147"/>
      <c r="N36" s="147"/>
      <c r="O36" s="147"/>
      <c r="P36" s="147"/>
      <c r="Q36" s="181"/>
      <c r="R36" s="217">
        <f t="shared" si="2"/>
        <v>0</v>
      </c>
      <c r="S36" s="180"/>
      <c r="T36" s="147"/>
      <c r="U36" s="147"/>
      <c r="V36" s="147"/>
      <c r="W36" s="211">
        <f t="shared" si="3"/>
        <v>0</v>
      </c>
      <c r="X36" s="212">
        <f t="shared" si="0"/>
        <v>0</v>
      </c>
      <c r="Y36" s="146"/>
      <c r="Z36" s="197"/>
      <c r="AA36" s="147"/>
      <c r="AB36" s="147"/>
      <c r="AC36" s="147"/>
      <c r="AD36" s="147"/>
      <c r="AE36" s="147"/>
      <c r="AF36" s="147"/>
      <c r="AG36" s="147"/>
      <c r="AH36" s="147"/>
      <c r="AI36" s="147"/>
      <c r="AJ36" s="147"/>
      <c r="AK36" s="147"/>
      <c r="AL36" s="147"/>
      <c r="AM36" s="147"/>
      <c r="AN36" s="181"/>
      <c r="AO36" s="217">
        <f t="shared" si="4"/>
        <v>0</v>
      </c>
      <c r="AP36" s="180"/>
      <c r="AQ36" s="147"/>
      <c r="AR36" s="147"/>
      <c r="AS36" s="147"/>
      <c r="AT36" s="211">
        <f t="shared" si="5"/>
        <v>0</v>
      </c>
      <c r="AU36" s="212">
        <f t="shared" si="1"/>
        <v>0</v>
      </c>
      <c r="AV36" s="5"/>
    </row>
    <row r="37" spans="1:48" s="6" customFormat="1" ht="15" customHeight="1" x14ac:dyDescent="0.25">
      <c r="A37" s="6" t="str">
        <f>Stammdaten!C38&amp;" "&amp;Stammdaten!D38</f>
        <v>33 Schülername 33</v>
      </c>
      <c r="B37" s="146"/>
      <c r="C37" s="197"/>
      <c r="D37" s="147"/>
      <c r="E37" s="147"/>
      <c r="F37" s="147"/>
      <c r="G37" s="147"/>
      <c r="H37" s="147"/>
      <c r="I37" s="147"/>
      <c r="J37" s="147"/>
      <c r="K37" s="147"/>
      <c r="L37" s="147"/>
      <c r="M37" s="147"/>
      <c r="N37" s="147"/>
      <c r="O37" s="147"/>
      <c r="P37" s="147"/>
      <c r="Q37" s="181"/>
      <c r="R37" s="217">
        <f t="shared" si="2"/>
        <v>0</v>
      </c>
      <c r="S37" s="180"/>
      <c r="T37" s="147"/>
      <c r="U37" s="147"/>
      <c r="V37" s="147"/>
      <c r="W37" s="211">
        <f t="shared" si="3"/>
        <v>0</v>
      </c>
      <c r="X37" s="212">
        <f t="shared" si="0"/>
        <v>0</v>
      </c>
      <c r="Y37" s="146"/>
      <c r="Z37" s="197"/>
      <c r="AA37" s="147"/>
      <c r="AB37" s="147"/>
      <c r="AC37" s="147"/>
      <c r="AD37" s="147"/>
      <c r="AE37" s="147"/>
      <c r="AF37" s="147"/>
      <c r="AG37" s="147"/>
      <c r="AH37" s="147"/>
      <c r="AI37" s="147"/>
      <c r="AJ37" s="147"/>
      <c r="AK37" s="147"/>
      <c r="AL37" s="147"/>
      <c r="AM37" s="147"/>
      <c r="AN37" s="181"/>
      <c r="AO37" s="217">
        <f t="shared" si="4"/>
        <v>0</v>
      </c>
      <c r="AP37" s="180"/>
      <c r="AQ37" s="147"/>
      <c r="AR37" s="147"/>
      <c r="AS37" s="147"/>
      <c r="AT37" s="211">
        <f t="shared" si="5"/>
        <v>0</v>
      </c>
      <c r="AU37" s="212">
        <f t="shared" si="1"/>
        <v>0</v>
      </c>
      <c r="AV37" s="5"/>
    </row>
    <row r="38" spans="1:48" s="6" customFormat="1" ht="15" customHeight="1" x14ac:dyDescent="0.25">
      <c r="A38" s="6" t="str">
        <f>Stammdaten!C39&amp;" "&amp;Stammdaten!D39</f>
        <v>34 Schülername 34</v>
      </c>
      <c r="B38" s="146"/>
      <c r="C38" s="197"/>
      <c r="D38" s="147"/>
      <c r="E38" s="147"/>
      <c r="F38" s="147"/>
      <c r="G38" s="147"/>
      <c r="H38" s="147"/>
      <c r="I38" s="147"/>
      <c r="J38" s="147"/>
      <c r="K38" s="147"/>
      <c r="L38" s="147"/>
      <c r="M38" s="147"/>
      <c r="N38" s="147"/>
      <c r="O38" s="147"/>
      <c r="P38" s="147"/>
      <c r="Q38" s="181"/>
      <c r="R38" s="217">
        <f t="shared" si="2"/>
        <v>0</v>
      </c>
      <c r="S38" s="180"/>
      <c r="T38" s="147"/>
      <c r="U38" s="147"/>
      <c r="V38" s="147"/>
      <c r="W38" s="211">
        <f t="shared" si="3"/>
        <v>0</v>
      </c>
      <c r="X38" s="212">
        <f t="shared" si="0"/>
        <v>0</v>
      </c>
      <c r="Y38" s="146"/>
      <c r="Z38" s="197"/>
      <c r="AA38" s="147"/>
      <c r="AB38" s="147"/>
      <c r="AC38" s="147"/>
      <c r="AD38" s="147"/>
      <c r="AE38" s="147"/>
      <c r="AF38" s="147"/>
      <c r="AG38" s="147"/>
      <c r="AH38" s="147"/>
      <c r="AI38" s="147"/>
      <c r="AJ38" s="147"/>
      <c r="AK38" s="147"/>
      <c r="AL38" s="147"/>
      <c r="AM38" s="147"/>
      <c r="AN38" s="181"/>
      <c r="AO38" s="217">
        <f t="shared" si="4"/>
        <v>0</v>
      </c>
      <c r="AP38" s="180"/>
      <c r="AQ38" s="147"/>
      <c r="AR38" s="147"/>
      <c r="AS38" s="147"/>
      <c r="AT38" s="211">
        <f t="shared" si="5"/>
        <v>0</v>
      </c>
      <c r="AU38" s="212">
        <f t="shared" si="1"/>
        <v>0</v>
      </c>
      <c r="AV38" s="5"/>
    </row>
    <row r="39" spans="1:48" s="6" customFormat="1" ht="15" customHeight="1" x14ac:dyDescent="0.25">
      <c r="A39" s="6" t="str">
        <f>Stammdaten!C40&amp;" "&amp;Stammdaten!D40</f>
        <v>35 Schülername 35</v>
      </c>
      <c r="B39" s="146"/>
      <c r="C39" s="197"/>
      <c r="D39" s="147"/>
      <c r="E39" s="147"/>
      <c r="F39" s="147"/>
      <c r="G39" s="147"/>
      <c r="H39" s="147"/>
      <c r="I39" s="147"/>
      <c r="J39" s="147"/>
      <c r="K39" s="147"/>
      <c r="L39" s="147"/>
      <c r="M39" s="147"/>
      <c r="N39" s="147"/>
      <c r="O39" s="147"/>
      <c r="P39" s="147"/>
      <c r="Q39" s="181"/>
      <c r="R39" s="217">
        <f t="shared" si="2"/>
        <v>0</v>
      </c>
      <c r="S39" s="180"/>
      <c r="T39" s="147"/>
      <c r="U39" s="147"/>
      <c r="V39" s="147"/>
      <c r="W39" s="211">
        <f t="shared" si="3"/>
        <v>0</v>
      </c>
      <c r="X39" s="212">
        <f t="shared" si="0"/>
        <v>0</v>
      </c>
      <c r="Y39" s="146"/>
      <c r="Z39" s="197"/>
      <c r="AA39" s="147"/>
      <c r="AB39" s="147"/>
      <c r="AC39" s="147"/>
      <c r="AD39" s="147"/>
      <c r="AE39" s="147"/>
      <c r="AF39" s="147"/>
      <c r="AG39" s="147"/>
      <c r="AH39" s="147"/>
      <c r="AI39" s="147"/>
      <c r="AJ39" s="147"/>
      <c r="AK39" s="147"/>
      <c r="AL39" s="147"/>
      <c r="AM39" s="147"/>
      <c r="AN39" s="181"/>
      <c r="AO39" s="217">
        <f t="shared" si="4"/>
        <v>0</v>
      </c>
      <c r="AP39" s="180"/>
      <c r="AQ39" s="147"/>
      <c r="AR39" s="147"/>
      <c r="AS39" s="147"/>
      <c r="AT39" s="211">
        <f t="shared" si="5"/>
        <v>0</v>
      </c>
      <c r="AU39" s="212">
        <f t="shared" si="1"/>
        <v>0</v>
      </c>
      <c r="AV39" s="5"/>
    </row>
    <row r="40" spans="1:48" s="6" customFormat="1" ht="15" customHeight="1" x14ac:dyDescent="0.25">
      <c r="A40" s="6" t="str">
        <f>Stammdaten!C41&amp;" "&amp;Stammdaten!D41</f>
        <v>36 Schülername 36</v>
      </c>
      <c r="B40" s="146"/>
      <c r="C40" s="197"/>
      <c r="D40" s="147"/>
      <c r="E40" s="147"/>
      <c r="F40" s="147"/>
      <c r="G40" s="147"/>
      <c r="H40" s="147"/>
      <c r="I40" s="147"/>
      <c r="J40" s="147"/>
      <c r="K40" s="147"/>
      <c r="L40" s="147"/>
      <c r="M40" s="147"/>
      <c r="N40" s="147"/>
      <c r="O40" s="147"/>
      <c r="P40" s="147"/>
      <c r="Q40" s="181"/>
      <c r="R40" s="217">
        <f t="shared" si="2"/>
        <v>0</v>
      </c>
      <c r="S40" s="180"/>
      <c r="T40" s="147"/>
      <c r="U40" s="147"/>
      <c r="V40" s="147"/>
      <c r="W40" s="211">
        <f t="shared" si="3"/>
        <v>0</v>
      </c>
      <c r="X40" s="212">
        <f t="shared" si="0"/>
        <v>0</v>
      </c>
      <c r="Y40" s="146"/>
      <c r="Z40" s="197"/>
      <c r="AA40" s="147"/>
      <c r="AB40" s="147"/>
      <c r="AC40" s="147"/>
      <c r="AD40" s="147"/>
      <c r="AE40" s="147"/>
      <c r="AF40" s="147"/>
      <c r="AG40" s="147"/>
      <c r="AH40" s="147"/>
      <c r="AI40" s="147"/>
      <c r="AJ40" s="147"/>
      <c r="AK40" s="147"/>
      <c r="AL40" s="147"/>
      <c r="AM40" s="147"/>
      <c r="AN40" s="181"/>
      <c r="AO40" s="217">
        <f t="shared" si="4"/>
        <v>0</v>
      </c>
      <c r="AP40" s="180"/>
      <c r="AQ40" s="147"/>
      <c r="AR40" s="147"/>
      <c r="AS40" s="147"/>
      <c r="AT40" s="211">
        <f t="shared" si="5"/>
        <v>0</v>
      </c>
      <c r="AU40" s="212">
        <f>AT40/$AT$4*100</f>
        <v>0</v>
      </c>
      <c r="AV40" s="5"/>
    </row>
  </sheetData>
  <mergeCells count="6">
    <mergeCell ref="AP2:AS2"/>
    <mergeCell ref="B2:R2"/>
    <mergeCell ref="S2:V2"/>
    <mergeCell ref="Y2:AO2"/>
    <mergeCell ref="B1:X1"/>
    <mergeCell ref="Y1:AU1"/>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6845-BF4A-4846-BDC6-7FBCA60821E7}">
  <sheetPr>
    <tabColor rgb="FFF2DCDB"/>
  </sheetPr>
  <dimension ref="A1:AD41"/>
  <sheetViews>
    <sheetView showGridLines="0" workbookViewId="0">
      <pane xSplit="1" ySplit="5" topLeftCell="B6" activePane="bottomRight" state="frozen"/>
      <selection pane="topRight" activeCell="B1" sqref="B1"/>
      <selection pane="bottomLeft" activeCell="A6" sqref="A6"/>
      <selection pane="bottomRight" activeCell="P1" sqref="P1:AC1"/>
    </sheetView>
  </sheetViews>
  <sheetFormatPr baseColWidth="10" defaultColWidth="5.7109375" defaultRowHeight="15" customHeight="1" outlineLevelCol="1" x14ac:dyDescent="0.25"/>
  <cols>
    <col min="1" max="1" width="21.42578125" style="9" customWidth="1"/>
    <col min="2" max="2" width="7.140625" style="93" customWidth="1" outlineLevel="1"/>
    <col min="3" max="12" width="7.140625" style="112" customWidth="1" outlineLevel="1"/>
    <col min="13" max="13" width="7.140625" style="114" customWidth="1" outlineLevel="1"/>
    <col min="14" max="14" width="8.5703125" style="93" customWidth="1"/>
    <col min="15" max="15" width="8.5703125" style="115" customWidth="1"/>
    <col min="16" max="16" width="7.140625" style="116" customWidth="1" outlineLevel="1"/>
    <col min="17" max="26" width="7.140625" style="117" customWidth="1" outlineLevel="1"/>
    <col min="27" max="27" width="7.140625" style="118" customWidth="1" outlineLevel="1"/>
    <col min="28" max="28" width="8.5703125" style="116" customWidth="1"/>
    <col min="29" max="29" width="8.5703125" style="115" customWidth="1"/>
    <col min="30" max="30" width="5.7109375" style="8"/>
    <col min="31" max="16384" width="5.7109375" style="9"/>
  </cols>
  <sheetData>
    <row r="1" spans="1:30" s="50" customFormat="1" ht="15" customHeight="1" x14ac:dyDescent="0.25">
      <c r="A1" s="155" t="str">
        <f>Stammdaten!C2&amp;" "&amp;Stammdaten!C4&amp;" "&amp;Stammdaten!C3</f>
        <v>6B Englisch 24/25</v>
      </c>
      <c r="B1" s="282" t="s">
        <v>105</v>
      </c>
      <c r="C1" s="283"/>
      <c r="D1" s="283"/>
      <c r="E1" s="283"/>
      <c r="F1" s="283"/>
      <c r="G1" s="283"/>
      <c r="H1" s="283"/>
      <c r="I1" s="283"/>
      <c r="J1" s="283"/>
      <c r="K1" s="283"/>
      <c r="L1" s="283"/>
      <c r="M1" s="283"/>
      <c r="N1" s="283"/>
      <c r="O1" s="284"/>
      <c r="P1" s="282" t="s">
        <v>106</v>
      </c>
      <c r="Q1" s="283"/>
      <c r="R1" s="283"/>
      <c r="S1" s="283"/>
      <c r="T1" s="283"/>
      <c r="U1" s="283"/>
      <c r="V1" s="283"/>
      <c r="W1" s="283"/>
      <c r="X1" s="283"/>
      <c r="Y1" s="283"/>
      <c r="Z1" s="283"/>
      <c r="AA1" s="283"/>
      <c r="AB1" s="283"/>
      <c r="AC1" s="284"/>
      <c r="AD1" s="49"/>
    </row>
    <row r="2" spans="1:30" s="50" customFormat="1" ht="15" customHeight="1" x14ac:dyDescent="0.25">
      <c r="A2" s="50" t="s">
        <v>104</v>
      </c>
      <c r="B2" s="129">
        <v>1</v>
      </c>
      <c r="C2" s="130">
        <v>1</v>
      </c>
      <c r="D2" s="130">
        <v>1</v>
      </c>
      <c r="E2" s="130">
        <v>1</v>
      </c>
      <c r="F2" s="130">
        <v>1</v>
      </c>
      <c r="G2" s="130">
        <v>1</v>
      </c>
      <c r="H2" s="130">
        <v>2</v>
      </c>
      <c r="I2" s="130">
        <v>2</v>
      </c>
      <c r="J2" s="130">
        <v>2</v>
      </c>
      <c r="K2" s="130"/>
      <c r="L2" s="130"/>
      <c r="M2" s="131"/>
      <c r="N2" s="159" t="s">
        <v>100</v>
      </c>
      <c r="O2" s="160" t="s">
        <v>43</v>
      </c>
      <c r="P2" s="135">
        <v>2</v>
      </c>
      <c r="Q2" s="136">
        <v>2</v>
      </c>
      <c r="R2" s="136">
        <v>3</v>
      </c>
      <c r="S2" s="136">
        <v>3</v>
      </c>
      <c r="T2" s="136">
        <v>3</v>
      </c>
      <c r="U2" s="136">
        <v>3</v>
      </c>
      <c r="V2" s="136">
        <v>4</v>
      </c>
      <c r="W2" s="136">
        <v>4</v>
      </c>
      <c r="X2" s="136">
        <v>4</v>
      </c>
      <c r="Y2" s="136"/>
      <c r="Z2" s="136"/>
      <c r="AA2" s="137"/>
      <c r="AB2" s="159" t="s">
        <v>100</v>
      </c>
      <c r="AC2" s="160" t="s">
        <v>43</v>
      </c>
      <c r="AD2" s="49"/>
    </row>
    <row r="3" spans="1:30" s="50" customFormat="1" ht="15" customHeight="1" x14ac:dyDescent="0.25">
      <c r="A3" s="50" t="s">
        <v>103</v>
      </c>
      <c r="B3" s="129">
        <v>1</v>
      </c>
      <c r="C3" s="130">
        <v>2</v>
      </c>
      <c r="D3" s="130">
        <v>3</v>
      </c>
      <c r="E3" s="130">
        <v>4</v>
      </c>
      <c r="F3" s="130">
        <v>5</v>
      </c>
      <c r="G3" s="130">
        <v>6</v>
      </c>
      <c r="H3" s="130">
        <v>1</v>
      </c>
      <c r="I3" s="130">
        <v>2</v>
      </c>
      <c r="J3" s="130">
        <v>3</v>
      </c>
      <c r="K3" s="130"/>
      <c r="L3" s="130"/>
      <c r="M3" s="131"/>
      <c r="N3" s="159"/>
      <c r="O3" s="160"/>
      <c r="P3" s="135">
        <v>4</v>
      </c>
      <c r="Q3" s="136">
        <v>5</v>
      </c>
      <c r="R3" s="136">
        <v>1</v>
      </c>
      <c r="S3" s="136">
        <v>2</v>
      </c>
      <c r="T3" s="136">
        <v>3</v>
      </c>
      <c r="U3" s="136">
        <v>4</v>
      </c>
      <c r="V3" s="136">
        <v>1</v>
      </c>
      <c r="W3" s="136">
        <v>2</v>
      </c>
      <c r="X3" s="136">
        <v>3</v>
      </c>
      <c r="Y3" s="136"/>
      <c r="Z3" s="136"/>
      <c r="AA3" s="137"/>
      <c r="AB3" s="159"/>
      <c r="AC3" s="160"/>
      <c r="AD3" s="49"/>
    </row>
    <row r="4" spans="1:30" s="110" customFormat="1" ht="15" customHeight="1" x14ac:dyDescent="0.25">
      <c r="A4" s="110" t="s">
        <v>93</v>
      </c>
      <c r="B4" s="132"/>
      <c r="C4" s="133"/>
      <c r="D4" s="133"/>
      <c r="E4" s="133"/>
      <c r="F4" s="133"/>
      <c r="G4" s="133"/>
      <c r="H4" s="133"/>
      <c r="I4" s="133"/>
      <c r="J4" s="133"/>
      <c r="K4" s="133"/>
      <c r="L4" s="133"/>
      <c r="M4" s="134"/>
      <c r="N4" s="161"/>
      <c r="O4" s="162"/>
      <c r="P4" s="138"/>
      <c r="Q4" s="139"/>
      <c r="R4" s="139"/>
      <c r="S4" s="139"/>
      <c r="T4" s="139"/>
      <c r="U4" s="139"/>
      <c r="V4" s="139"/>
      <c r="W4" s="139"/>
      <c r="X4" s="139"/>
      <c r="Y4" s="139"/>
      <c r="Z4" s="139"/>
      <c r="AA4" s="140"/>
      <c r="AB4" s="161"/>
      <c r="AC4" s="162"/>
      <c r="AD4" s="109"/>
    </row>
    <row r="5" spans="1:30" s="58" customFormat="1" ht="15" customHeight="1" thickBot="1" x14ac:dyDescent="0.3">
      <c r="A5" s="58" t="s">
        <v>98</v>
      </c>
      <c r="B5" s="141">
        <v>1</v>
      </c>
      <c r="C5" s="142">
        <v>1</v>
      </c>
      <c r="D5" s="142">
        <v>1</v>
      </c>
      <c r="E5" s="142">
        <v>1</v>
      </c>
      <c r="F5" s="142">
        <v>1</v>
      </c>
      <c r="G5" s="142">
        <v>1</v>
      </c>
      <c r="H5" s="142">
        <v>1</v>
      </c>
      <c r="I5" s="142">
        <v>1</v>
      </c>
      <c r="J5" s="142">
        <v>1</v>
      </c>
      <c r="K5" s="142"/>
      <c r="L5" s="142"/>
      <c r="M5" s="143"/>
      <c r="N5" s="163">
        <f>SUM(B5:M5)</f>
        <v>9</v>
      </c>
      <c r="O5" s="164"/>
      <c r="P5" s="148">
        <v>1</v>
      </c>
      <c r="Q5" s="149">
        <v>1</v>
      </c>
      <c r="R5" s="149">
        <v>1</v>
      </c>
      <c r="S5" s="149">
        <v>1</v>
      </c>
      <c r="T5" s="149">
        <v>1</v>
      </c>
      <c r="U5" s="149">
        <v>1</v>
      </c>
      <c r="V5" s="149">
        <v>1</v>
      </c>
      <c r="W5" s="149">
        <v>1</v>
      </c>
      <c r="X5" s="149">
        <v>1</v>
      </c>
      <c r="Y5" s="149"/>
      <c r="Z5" s="149"/>
      <c r="AA5" s="150"/>
      <c r="AB5" s="163">
        <f t="shared" ref="AB5:AB41" si="0">SUM(P5:AA5)</f>
        <v>9</v>
      </c>
      <c r="AC5" s="164"/>
      <c r="AD5" s="57"/>
    </row>
    <row r="6" spans="1:30" s="3" customFormat="1" ht="15" customHeight="1" x14ac:dyDescent="0.25">
      <c r="A6" s="113" t="str">
        <f>Stammdaten!C6&amp;" "&amp;Stammdaten!D6</f>
        <v>1 Schülername 01</v>
      </c>
      <c r="B6" s="144"/>
      <c r="C6" s="145"/>
      <c r="D6" s="145"/>
      <c r="E6" s="145"/>
      <c r="F6" s="145"/>
      <c r="G6" s="145"/>
      <c r="H6" s="145"/>
      <c r="I6" s="145"/>
      <c r="J6" s="145"/>
      <c r="K6" s="145"/>
      <c r="L6" s="145"/>
      <c r="M6" s="145"/>
      <c r="N6" s="165">
        <f t="shared" ref="N6:N40" si="1">SUM(B6:M6)</f>
        <v>0</v>
      </c>
      <c r="O6" s="166">
        <f t="shared" ref="O6:O41" si="2">N6/$N$5*100</f>
        <v>0</v>
      </c>
      <c r="P6" s="151"/>
      <c r="Q6" s="152"/>
      <c r="R6" s="152"/>
      <c r="S6" s="152"/>
      <c r="T6" s="152"/>
      <c r="U6" s="152"/>
      <c r="V6" s="152"/>
      <c r="W6" s="152"/>
      <c r="X6" s="152"/>
      <c r="Y6" s="152"/>
      <c r="Z6" s="152"/>
      <c r="AA6" s="152"/>
      <c r="AB6" s="165">
        <f t="shared" si="0"/>
        <v>0</v>
      </c>
      <c r="AC6" s="167">
        <f t="shared" ref="AC6:AC40" si="3">AB6/$AB$5*100</f>
        <v>0</v>
      </c>
      <c r="AD6" s="2"/>
    </row>
    <row r="7" spans="1:30" s="6" customFormat="1" ht="15" customHeight="1" x14ac:dyDescent="0.25">
      <c r="A7" s="6" t="str">
        <f>Stammdaten!C7&amp;" "&amp;Stammdaten!D7</f>
        <v>2 Schülername 02</v>
      </c>
      <c r="B7" s="146"/>
      <c r="C7" s="147"/>
      <c r="D7" s="147"/>
      <c r="E7" s="147"/>
      <c r="F7" s="147"/>
      <c r="G7" s="147"/>
      <c r="H7" s="147"/>
      <c r="I7" s="147"/>
      <c r="J7" s="147"/>
      <c r="K7" s="147"/>
      <c r="L7" s="147"/>
      <c r="M7" s="147"/>
      <c r="N7" s="165">
        <f t="shared" si="1"/>
        <v>0</v>
      </c>
      <c r="O7" s="167">
        <f t="shared" si="2"/>
        <v>0</v>
      </c>
      <c r="P7" s="153"/>
      <c r="Q7" s="154"/>
      <c r="R7" s="154"/>
      <c r="S7" s="154"/>
      <c r="T7" s="154"/>
      <c r="U7" s="154"/>
      <c r="V7" s="154"/>
      <c r="W7" s="154"/>
      <c r="X7" s="154"/>
      <c r="Y7" s="154"/>
      <c r="Z7" s="154"/>
      <c r="AA7" s="154"/>
      <c r="AB7" s="165">
        <f t="shared" si="0"/>
        <v>0</v>
      </c>
      <c r="AC7" s="167">
        <f t="shared" si="3"/>
        <v>0</v>
      </c>
      <c r="AD7" s="5"/>
    </row>
    <row r="8" spans="1:30" s="6" customFormat="1" ht="15" customHeight="1" x14ac:dyDescent="0.25">
      <c r="A8" s="6" t="str">
        <f>Stammdaten!C8&amp;" "&amp;Stammdaten!D8</f>
        <v>3 Schülername 03</v>
      </c>
      <c r="B8" s="146"/>
      <c r="C8" s="147"/>
      <c r="D8" s="147"/>
      <c r="E8" s="147"/>
      <c r="F8" s="147"/>
      <c r="G8" s="147"/>
      <c r="H8" s="147"/>
      <c r="I8" s="147"/>
      <c r="J8" s="147"/>
      <c r="K8" s="147"/>
      <c r="L8" s="147"/>
      <c r="M8" s="147"/>
      <c r="N8" s="165">
        <f t="shared" si="1"/>
        <v>0</v>
      </c>
      <c r="O8" s="167">
        <f t="shared" si="2"/>
        <v>0</v>
      </c>
      <c r="P8" s="153"/>
      <c r="Q8" s="154"/>
      <c r="R8" s="154"/>
      <c r="S8" s="154"/>
      <c r="T8" s="154"/>
      <c r="U8" s="154"/>
      <c r="V8" s="154"/>
      <c r="W8" s="154"/>
      <c r="X8" s="154"/>
      <c r="Y8" s="154"/>
      <c r="Z8" s="154"/>
      <c r="AA8" s="154"/>
      <c r="AB8" s="165">
        <f t="shared" si="0"/>
        <v>0</v>
      </c>
      <c r="AC8" s="167">
        <f t="shared" si="3"/>
        <v>0</v>
      </c>
      <c r="AD8" s="5"/>
    </row>
    <row r="9" spans="1:30" s="6" customFormat="1" ht="15" customHeight="1" x14ac:dyDescent="0.25">
      <c r="A9" s="6" t="str">
        <f>Stammdaten!C9&amp;" "&amp;Stammdaten!D9</f>
        <v>4 Schülername 04</v>
      </c>
      <c r="B9" s="146"/>
      <c r="C9" s="147"/>
      <c r="D9" s="147"/>
      <c r="E9" s="147"/>
      <c r="F9" s="147"/>
      <c r="G9" s="147"/>
      <c r="H9" s="147"/>
      <c r="I9" s="147"/>
      <c r="J9" s="147"/>
      <c r="K9" s="147"/>
      <c r="L9" s="147"/>
      <c r="M9" s="147"/>
      <c r="N9" s="165">
        <f t="shared" si="1"/>
        <v>0</v>
      </c>
      <c r="O9" s="167">
        <f t="shared" si="2"/>
        <v>0</v>
      </c>
      <c r="P9" s="153"/>
      <c r="Q9" s="154"/>
      <c r="R9" s="154"/>
      <c r="S9" s="154"/>
      <c r="T9" s="154"/>
      <c r="U9" s="154"/>
      <c r="V9" s="154"/>
      <c r="W9" s="154"/>
      <c r="X9" s="154"/>
      <c r="Y9" s="154"/>
      <c r="Z9" s="154"/>
      <c r="AA9" s="154"/>
      <c r="AB9" s="165">
        <f t="shared" si="0"/>
        <v>0</v>
      </c>
      <c r="AC9" s="167">
        <f t="shared" si="3"/>
        <v>0</v>
      </c>
      <c r="AD9" s="5"/>
    </row>
    <row r="10" spans="1:30" s="6" customFormat="1" ht="15" customHeight="1" x14ac:dyDescent="0.25">
      <c r="A10" s="6" t="str">
        <f>Stammdaten!C10&amp;" "&amp;Stammdaten!D10</f>
        <v>5 Schülername 05</v>
      </c>
      <c r="B10" s="146"/>
      <c r="C10" s="147"/>
      <c r="D10" s="147"/>
      <c r="E10" s="147"/>
      <c r="F10" s="147"/>
      <c r="G10" s="147"/>
      <c r="H10" s="147"/>
      <c r="I10" s="147"/>
      <c r="J10" s="147"/>
      <c r="K10" s="147"/>
      <c r="L10" s="147"/>
      <c r="M10" s="147"/>
      <c r="N10" s="165">
        <f t="shared" si="1"/>
        <v>0</v>
      </c>
      <c r="O10" s="167">
        <f t="shared" si="2"/>
        <v>0</v>
      </c>
      <c r="P10" s="153"/>
      <c r="Q10" s="154"/>
      <c r="R10" s="154"/>
      <c r="S10" s="154"/>
      <c r="T10" s="154"/>
      <c r="U10" s="154"/>
      <c r="V10" s="154"/>
      <c r="W10" s="154"/>
      <c r="X10" s="154"/>
      <c r="Y10" s="154"/>
      <c r="Z10" s="154"/>
      <c r="AA10" s="154"/>
      <c r="AB10" s="165">
        <f t="shared" si="0"/>
        <v>0</v>
      </c>
      <c r="AC10" s="167">
        <f t="shared" si="3"/>
        <v>0</v>
      </c>
      <c r="AD10" s="5"/>
    </row>
    <row r="11" spans="1:30" s="6" customFormat="1" ht="15" customHeight="1" x14ac:dyDescent="0.25">
      <c r="A11" s="6" t="str">
        <f>Stammdaten!C11&amp;" "&amp;Stammdaten!D11</f>
        <v>6 Schülername 06</v>
      </c>
      <c r="B11" s="146"/>
      <c r="C11" s="147"/>
      <c r="D11" s="147"/>
      <c r="E11" s="147"/>
      <c r="F11" s="147"/>
      <c r="G11" s="147"/>
      <c r="H11" s="147"/>
      <c r="I11" s="147"/>
      <c r="J11" s="147"/>
      <c r="K11" s="147"/>
      <c r="L11" s="147"/>
      <c r="M11" s="147"/>
      <c r="N11" s="165">
        <f t="shared" si="1"/>
        <v>0</v>
      </c>
      <c r="O11" s="167">
        <f t="shared" si="2"/>
        <v>0</v>
      </c>
      <c r="P11" s="153"/>
      <c r="Q11" s="154"/>
      <c r="R11" s="154"/>
      <c r="S11" s="154"/>
      <c r="T11" s="154"/>
      <c r="U11" s="154"/>
      <c r="V11" s="154"/>
      <c r="W11" s="154"/>
      <c r="X11" s="154"/>
      <c r="Y11" s="154"/>
      <c r="Z11" s="154"/>
      <c r="AA11" s="154"/>
      <c r="AB11" s="165">
        <f t="shared" si="0"/>
        <v>0</v>
      </c>
      <c r="AC11" s="167">
        <f t="shared" si="3"/>
        <v>0</v>
      </c>
      <c r="AD11" s="5"/>
    </row>
    <row r="12" spans="1:30" s="6" customFormat="1" ht="15" customHeight="1" x14ac:dyDescent="0.25">
      <c r="A12" s="6" t="str">
        <f>Stammdaten!C12&amp;" "&amp;Stammdaten!D12</f>
        <v>7 Schülername 07</v>
      </c>
      <c r="B12" s="146"/>
      <c r="C12" s="147"/>
      <c r="D12" s="147"/>
      <c r="E12" s="147"/>
      <c r="F12" s="147"/>
      <c r="G12" s="147"/>
      <c r="H12" s="147"/>
      <c r="I12" s="147"/>
      <c r="J12" s="147"/>
      <c r="K12" s="147"/>
      <c r="L12" s="147"/>
      <c r="M12" s="147"/>
      <c r="N12" s="165">
        <f t="shared" si="1"/>
        <v>0</v>
      </c>
      <c r="O12" s="167">
        <f t="shared" si="2"/>
        <v>0</v>
      </c>
      <c r="P12" s="153"/>
      <c r="Q12" s="154"/>
      <c r="R12" s="154"/>
      <c r="S12" s="154"/>
      <c r="T12" s="154"/>
      <c r="U12" s="154"/>
      <c r="V12" s="154"/>
      <c r="W12" s="154"/>
      <c r="X12" s="154"/>
      <c r="Y12" s="154"/>
      <c r="Z12" s="154"/>
      <c r="AA12" s="154"/>
      <c r="AB12" s="165">
        <f t="shared" si="0"/>
        <v>0</v>
      </c>
      <c r="AC12" s="167">
        <f t="shared" si="3"/>
        <v>0</v>
      </c>
      <c r="AD12" s="5"/>
    </row>
    <row r="13" spans="1:30" s="6" customFormat="1" ht="15" customHeight="1" x14ac:dyDescent="0.25">
      <c r="A13" s="6" t="str">
        <f>Stammdaten!C13&amp;" "&amp;Stammdaten!D13</f>
        <v>8 Schülername 08</v>
      </c>
      <c r="B13" s="146"/>
      <c r="C13" s="147"/>
      <c r="D13" s="147"/>
      <c r="E13" s="147"/>
      <c r="F13" s="147"/>
      <c r="G13" s="147"/>
      <c r="H13" s="147"/>
      <c r="I13" s="147"/>
      <c r="J13" s="147"/>
      <c r="K13" s="147"/>
      <c r="L13" s="147"/>
      <c r="M13" s="147"/>
      <c r="N13" s="165">
        <f t="shared" si="1"/>
        <v>0</v>
      </c>
      <c r="O13" s="167">
        <f t="shared" si="2"/>
        <v>0</v>
      </c>
      <c r="P13" s="153"/>
      <c r="Q13" s="154"/>
      <c r="R13" s="154"/>
      <c r="S13" s="154"/>
      <c r="T13" s="154"/>
      <c r="U13" s="154"/>
      <c r="V13" s="154"/>
      <c r="W13" s="154"/>
      <c r="X13" s="154"/>
      <c r="Y13" s="154"/>
      <c r="Z13" s="154"/>
      <c r="AA13" s="154"/>
      <c r="AB13" s="165">
        <f t="shared" si="0"/>
        <v>0</v>
      </c>
      <c r="AC13" s="167">
        <f t="shared" si="3"/>
        <v>0</v>
      </c>
      <c r="AD13" s="5"/>
    </row>
    <row r="14" spans="1:30" s="6" customFormat="1" ht="15" customHeight="1" x14ac:dyDescent="0.25">
      <c r="A14" s="6" t="str">
        <f>Stammdaten!C14&amp;" "&amp;Stammdaten!D14</f>
        <v>9 Schülername 09</v>
      </c>
      <c r="B14" s="146"/>
      <c r="C14" s="147"/>
      <c r="D14" s="147"/>
      <c r="E14" s="147"/>
      <c r="F14" s="147"/>
      <c r="G14" s="147"/>
      <c r="H14" s="147"/>
      <c r="I14" s="147"/>
      <c r="J14" s="147"/>
      <c r="K14" s="147"/>
      <c r="L14" s="147"/>
      <c r="M14" s="147"/>
      <c r="N14" s="165">
        <f t="shared" si="1"/>
        <v>0</v>
      </c>
      <c r="O14" s="167">
        <f t="shared" si="2"/>
        <v>0</v>
      </c>
      <c r="P14" s="153"/>
      <c r="Q14" s="154"/>
      <c r="R14" s="154"/>
      <c r="S14" s="154"/>
      <c r="T14" s="154"/>
      <c r="U14" s="154"/>
      <c r="V14" s="154"/>
      <c r="W14" s="154"/>
      <c r="X14" s="154"/>
      <c r="Y14" s="154"/>
      <c r="Z14" s="154"/>
      <c r="AA14" s="154"/>
      <c r="AB14" s="165">
        <f t="shared" si="0"/>
        <v>0</v>
      </c>
      <c r="AC14" s="167">
        <f t="shared" si="3"/>
        <v>0</v>
      </c>
      <c r="AD14" s="5"/>
    </row>
    <row r="15" spans="1:30" s="6" customFormat="1" ht="15" customHeight="1" x14ac:dyDescent="0.25">
      <c r="A15" s="6" t="str">
        <f>Stammdaten!C15&amp;" "&amp;Stammdaten!D15</f>
        <v>10 Schülername 10</v>
      </c>
      <c r="B15" s="146"/>
      <c r="C15" s="147"/>
      <c r="D15" s="147"/>
      <c r="E15" s="147"/>
      <c r="F15" s="147"/>
      <c r="G15" s="147"/>
      <c r="H15" s="147"/>
      <c r="I15" s="147"/>
      <c r="J15" s="147"/>
      <c r="K15" s="147"/>
      <c r="L15" s="147"/>
      <c r="M15" s="147"/>
      <c r="N15" s="165">
        <f t="shared" si="1"/>
        <v>0</v>
      </c>
      <c r="O15" s="167">
        <f t="shared" si="2"/>
        <v>0</v>
      </c>
      <c r="P15" s="153"/>
      <c r="Q15" s="154"/>
      <c r="R15" s="154"/>
      <c r="S15" s="154"/>
      <c r="T15" s="154"/>
      <c r="U15" s="154"/>
      <c r="V15" s="154"/>
      <c r="W15" s="154"/>
      <c r="X15" s="154"/>
      <c r="Y15" s="154"/>
      <c r="Z15" s="154"/>
      <c r="AA15" s="154"/>
      <c r="AB15" s="165">
        <f t="shared" si="0"/>
        <v>0</v>
      </c>
      <c r="AC15" s="167">
        <f t="shared" si="3"/>
        <v>0</v>
      </c>
      <c r="AD15" s="5"/>
    </row>
    <row r="16" spans="1:30" s="6" customFormat="1" ht="15" customHeight="1" x14ac:dyDescent="0.25">
      <c r="A16" s="6" t="str">
        <f>Stammdaten!C16&amp;" "&amp;Stammdaten!D16</f>
        <v>11 Schülername 11</v>
      </c>
      <c r="B16" s="146"/>
      <c r="C16" s="147"/>
      <c r="D16" s="147"/>
      <c r="E16" s="147"/>
      <c r="F16" s="147"/>
      <c r="G16" s="147"/>
      <c r="H16" s="147"/>
      <c r="I16" s="147"/>
      <c r="J16" s="147"/>
      <c r="K16" s="147"/>
      <c r="L16" s="147"/>
      <c r="M16" s="147"/>
      <c r="N16" s="165">
        <f t="shared" si="1"/>
        <v>0</v>
      </c>
      <c r="O16" s="167">
        <f t="shared" si="2"/>
        <v>0</v>
      </c>
      <c r="P16" s="153"/>
      <c r="Q16" s="154"/>
      <c r="R16" s="154"/>
      <c r="S16" s="154"/>
      <c r="T16" s="154"/>
      <c r="U16" s="154"/>
      <c r="V16" s="154"/>
      <c r="W16" s="154"/>
      <c r="X16" s="154"/>
      <c r="Y16" s="154"/>
      <c r="Z16" s="154"/>
      <c r="AA16" s="154"/>
      <c r="AB16" s="165">
        <f t="shared" si="0"/>
        <v>0</v>
      </c>
      <c r="AC16" s="167">
        <f t="shared" si="3"/>
        <v>0</v>
      </c>
      <c r="AD16" s="5"/>
    </row>
    <row r="17" spans="1:30" s="6" customFormat="1" ht="15" customHeight="1" x14ac:dyDescent="0.25">
      <c r="A17" s="6" t="str">
        <f>Stammdaten!C17&amp;" "&amp;Stammdaten!D17</f>
        <v>12 Schülername 12</v>
      </c>
      <c r="B17" s="146"/>
      <c r="C17" s="147"/>
      <c r="D17" s="147"/>
      <c r="E17" s="147"/>
      <c r="F17" s="147"/>
      <c r="G17" s="147"/>
      <c r="H17" s="147"/>
      <c r="I17" s="147"/>
      <c r="J17" s="147"/>
      <c r="K17" s="147"/>
      <c r="L17" s="147"/>
      <c r="M17" s="147"/>
      <c r="N17" s="165">
        <f t="shared" si="1"/>
        <v>0</v>
      </c>
      <c r="O17" s="167">
        <f t="shared" si="2"/>
        <v>0</v>
      </c>
      <c r="P17" s="153"/>
      <c r="Q17" s="154"/>
      <c r="R17" s="154"/>
      <c r="S17" s="154"/>
      <c r="T17" s="154"/>
      <c r="U17" s="154"/>
      <c r="V17" s="154"/>
      <c r="W17" s="154"/>
      <c r="X17" s="154"/>
      <c r="Y17" s="154"/>
      <c r="Z17" s="154"/>
      <c r="AA17" s="154"/>
      <c r="AB17" s="165">
        <f t="shared" si="0"/>
        <v>0</v>
      </c>
      <c r="AC17" s="167">
        <f t="shared" si="3"/>
        <v>0</v>
      </c>
      <c r="AD17" s="5"/>
    </row>
    <row r="18" spans="1:30" s="6" customFormat="1" ht="15" customHeight="1" x14ac:dyDescent="0.25">
      <c r="A18" s="6" t="str">
        <f>Stammdaten!C18&amp;" "&amp;Stammdaten!D18</f>
        <v>13 Schülername 13</v>
      </c>
      <c r="B18" s="146"/>
      <c r="C18" s="147"/>
      <c r="D18" s="147"/>
      <c r="E18" s="147"/>
      <c r="F18" s="147"/>
      <c r="G18" s="147"/>
      <c r="H18" s="147"/>
      <c r="I18" s="147"/>
      <c r="J18" s="147"/>
      <c r="K18" s="147"/>
      <c r="L18" s="147"/>
      <c r="M18" s="147"/>
      <c r="N18" s="165">
        <f t="shared" si="1"/>
        <v>0</v>
      </c>
      <c r="O18" s="167">
        <f t="shared" si="2"/>
        <v>0</v>
      </c>
      <c r="P18" s="153"/>
      <c r="Q18" s="154"/>
      <c r="R18" s="154"/>
      <c r="S18" s="154"/>
      <c r="T18" s="154"/>
      <c r="U18" s="154"/>
      <c r="V18" s="154"/>
      <c r="W18" s="154"/>
      <c r="X18" s="154"/>
      <c r="Y18" s="154"/>
      <c r="Z18" s="154"/>
      <c r="AA18" s="154"/>
      <c r="AB18" s="165">
        <f t="shared" si="0"/>
        <v>0</v>
      </c>
      <c r="AC18" s="167">
        <f t="shared" si="3"/>
        <v>0</v>
      </c>
      <c r="AD18" s="5"/>
    </row>
    <row r="19" spans="1:30" s="6" customFormat="1" ht="15" customHeight="1" x14ac:dyDescent="0.25">
      <c r="A19" s="6" t="str">
        <f>Stammdaten!C19&amp;" "&amp;Stammdaten!D19</f>
        <v>14 Schülername 14</v>
      </c>
      <c r="B19" s="146"/>
      <c r="C19" s="147"/>
      <c r="D19" s="147"/>
      <c r="E19" s="147"/>
      <c r="F19" s="147"/>
      <c r="G19" s="147"/>
      <c r="H19" s="147"/>
      <c r="I19" s="147"/>
      <c r="J19" s="147"/>
      <c r="K19" s="147"/>
      <c r="L19" s="147"/>
      <c r="M19" s="147"/>
      <c r="N19" s="165">
        <f t="shared" si="1"/>
        <v>0</v>
      </c>
      <c r="O19" s="167">
        <f t="shared" si="2"/>
        <v>0</v>
      </c>
      <c r="P19" s="153"/>
      <c r="Q19" s="154"/>
      <c r="R19" s="154"/>
      <c r="S19" s="154"/>
      <c r="T19" s="154"/>
      <c r="U19" s="154"/>
      <c r="V19" s="154"/>
      <c r="W19" s="154"/>
      <c r="X19" s="154"/>
      <c r="Y19" s="154"/>
      <c r="Z19" s="154"/>
      <c r="AA19" s="154"/>
      <c r="AB19" s="165">
        <f t="shared" si="0"/>
        <v>0</v>
      </c>
      <c r="AC19" s="167">
        <f t="shared" si="3"/>
        <v>0</v>
      </c>
      <c r="AD19" s="5"/>
    </row>
    <row r="20" spans="1:30" s="6" customFormat="1" ht="15" customHeight="1" x14ac:dyDescent="0.25">
      <c r="A20" s="6" t="str">
        <f>Stammdaten!C20&amp;" "&amp;Stammdaten!D20</f>
        <v>15 Schülername 15</v>
      </c>
      <c r="B20" s="146"/>
      <c r="C20" s="147"/>
      <c r="D20" s="147"/>
      <c r="E20" s="147"/>
      <c r="F20" s="147"/>
      <c r="G20" s="147"/>
      <c r="H20" s="147"/>
      <c r="I20" s="147"/>
      <c r="J20" s="147"/>
      <c r="K20" s="147"/>
      <c r="L20" s="147"/>
      <c r="M20" s="147"/>
      <c r="N20" s="165">
        <f t="shared" si="1"/>
        <v>0</v>
      </c>
      <c r="O20" s="167">
        <f t="shared" si="2"/>
        <v>0</v>
      </c>
      <c r="P20" s="153"/>
      <c r="Q20" s="154"/>
      <c r="R20" s="154"/>
      <c r="S20" s="154"/>
      <c r="T20" s="154"/>
      <c r="U20" s="154"/>
      <c r="V20" s="154"/>
      <c r="W20" s="154"/>
      <c r="X20" s="154"/>
      <c r="Y20" s="154"/>
      <c r="Z20" s="154"/>
      <c r="AA20" s="154"/>
      <c r="AB20" s="165">
        <f t="shared" si="0"/>
        <v>0</v>
      </c>
      <c r="AC20" s="167">
        <f t="shared" si="3"/>
        <v>0</v>
      </c>
      <c r="AD20" s="5"/>
    </row>
    <row r="21" spans="1:30" s="6" customFormat="1" ht="15" customHeight="1" x14ac:dyDescent="0.25">
      <c r="A21" s="6" t="str">
        <f>Stammdaten!C21&amp;" "&amp;Stammdaten!D21</f>
        <v>16 Schülername 16</v>
      </c>
      <c r="B21" s="146"/>
      <c r="C21" s="147"/>
      <c r="D21" s="147"/>
      <c r="E21" s="147"/>
      <c r="F21" s="147"/>
      <c r="G21" s="147"/>
      <c r="H21" s="147"/>
      <c r="I21" s="147"/>
      <c r="J21" s="147"/>
      <c r="K21" s="147"/>
      <c r="L21" s="147"/>
      <c r="M21" s="147"/>
      <c r="N21" s="165">
        <f t="shared" si="1"/>
        <v>0</v>
      </c>
      <c r="O21" s="167">
        <f t="shared" si="2"/>
        <v>0</v>
      </c>
      <c r="P21" s="153"/>
      <c r="Q21" s="154"/>
      <c r="R21" s="154"/>
      <c r="S21" s="154"/>
      <c r="T21" s="154"/>
      <c r="U21" s="154"/>
      <c r="V21" s="154"/>
      <c r="W21" s="154"/>
      <c r="X21" s="154"/>
      <c r="Y21" s="154"/>
      <c r="Z21" s="154"/>
      <c r="AA21" s="154"/>
      <c r="AB21" s="165">
        <f t="shared" si="0"/>
        <v>0</v>
      </c>
      <c r="AC21" s="167">
        <f t="shared" si="3"/>
        <v>0</v>
      </c>
      <c r="AD21" s="5"/>
    </row>
    <row r="22" spans="1:30" s="6" customFormat="1" ht="15" customHeight="1" x14ac:dyDescent="0.25">
      <c r="A22" s="6" t="str">
        <f>Stammdaten!C22&amp;" "&amp;Stammdaten!D22</f>
        <v>17 Schülername 17</v>
      </c>
      <c r="B22" s="146"/>
      <c r="C22" s="147"/>
      <c r="D22" s="147"/>
      <c r="E22" s="147"/>
      <c r="F22" s="147"/>
      <c r="G22" s="147"/>
      <c r="H22" s="147"/>
      <c r="I22" s="147"/>
      <c r="J22" s="147"/>
      <c r="K22" s="147"/>
      <c r="L22" s="147"/>
      <c r="M22" s="147"/>
      <c r="N22" s="165">
        <f t="shared" si="1"/>
        <v>0</v>
      </c>
      <c r="O22" s="167">
        <f t="shared" si="2"/>
        <v>0</v>
      </c>
      <c r="P22" s="153"/>
      <c r="Q22" s="154"/>
      <c r="R22" s="154"/>
      <c r="S22" s="154"/>
      <c r="T22" s="154"/>
      <c r="U22" s="154"/>
      <c r="V22" s="154"/>
      <c r="W22" s="154"/>
      <c r="X22" s="154"/>
      <c r="Y22" s="154"/>
      <c r="Z22" s="154"/>
      <c r="AA22" s="154"/>
      <c r="AB22" s="165">
        <f t="shared" si="0"/>
        <v>0</v>
      </c>
      <c r="AC22" s="167">
        <f t="shared" si="3"/>
        <v>0</v>
      </c>
      <c r="AD22" s="5"/>
    </row>
    <row r="23" spans="1:30" s="6" customFormat="1" ht="15" customHeight="1" x14ac:dyDescent="0.25">
      <c r="A23" s="6" t="str">
        <f>Stammdaten!C23&amp;" "&amp;Stammdaten!D23</f>
        <v>18 Schülername 18</v>
      </c>
      <c r="B23" s="146"/>
      <c r="C23" s="147"/>
      <c r="D23" s="147"/>
      <c r="E23" s="147"/>
      <c r="F23" s="147"/>
      <c r="G23" s="147"/>
      <c r="H23" s="147"/>
      <c r="I23" s="147"/>
      <c r="J23" s="147"/>
      <c r="K23" s="147"/>
      <c r="L23" s="147"/>
      <c r="M23" s="147"/>
      <c r="N23" s="165">
        <f t="shared" si="1"/>
        <v>0</v>
      </c>
      <c r="O23" s="167">
        <f t="shared" si="2"/>
        <v>0</v>
      </c>
      <c r="P23" s="153"/>
      <c r="Q23" s="154"/>
      <c r="R23" s="154"/>
      <c r="S23" s="154"/>
      <c r="T23" s="154"/>
      <c r="U23" s="154"/>
      <c r="V23" s="154"/>
      <c r="W23" s="154"/>
      <c r="X23" s="154"/>
      <c r="Y23" s="154"/>
      <c r="Z23" s="154"/>
      <c r="AA23" s="154"/>
      <c r="AB23" s="165">
        <f t="shared" si="0"/>
        <v>0</v>
      </c>
      <c r="AC23" s="167">
        <f t="shared" si="3"/>
        <v>0</v>
      </c>
      <c r="AD23" s="5"/>
    </row>
    <row r="24" spans="1:30" s="6" customFormat="1" ht="15" customHeight="1" x14ac:dyDescent="0.25">
      <c r="A24" s="6" t="str">
        <f>Stammdaten!C24&amp;" "&amp;Stammdaten!D24</f>
        <v>19 Schülername 19</v>
      </c>
      <c r="B24" s="146"/>
      <c r="C24" s="147"/>
      <c r="D24" s="147"/>
      <c r="E24" s="147"/>
      <c r="F24" s="147"/>
      <c r="G24" s="147"/>
      <c r="H24" s="147"/>
      <c r="I24" s="147"/>
      <c r="J24" s="147"/>
      <c r="K24" s="147"/>
      <c r="L24" s="147"/>
      <c r="M24" s="147"/>
      <c r="N24" s="165">
        <f t="shared" si="1"/>
        <v>0</v>
      </c>
      <c r="O24" s="167">
        <f t="shared" si="2"/>
        <v>0</v>
      </c>
      <c r="P24" s="153"/>
      <c r="Q24" s="154"/>
      <c r="R24" s="154"/>
      <c r="S24" s="154"/>
      <c r="T24" s="154"/>
      <c r="U24" s="154"/>
      <c r="V24" s="154"/>
      <c r="W24" s="154"/>
      <c r="X24" s="154"/>
      <c r="Y24" s="154"/>
      <c r="Z24" s="154"/>
      <c r="AA24" s="154"/>
      <c r="AB24" s="165">
        <f t="shared" si="0"/>
        <v>0</v>
      </c>
      <c r="AC24" s="167">
        <f t="shared" si="3"/>
        <v>0</v>
      </c>
      <c r="AD24" s="5"/>
    </row>
    <row r="25" spans="1:30" s="6" customFormat="1" ht="15" customHeight="1" x14ac:dyDescent="0.25">
      <c r="A25" s="6" t="str">
        <f>Stammdaten!C25&amp;" "&amp;Stammdaten!D25</f>
        <v>20 Schülername 20</v>
      </c>
      <c r="B25" s="146"/>
      <c r="C25" s="147"/>
      <c r="D25" s="147"/>
      <c r="E25" s="147"/>
      <c r="F25" s="147"/>
      <c r="G25" s="147"/>
      <c r="H25" s="147"/>
      <c r="I25" s="147"/>
      <c r="J25" s="147"/>
      <c r="K25" s="147"/>
      <c r="L25" s="147"/>
      <c r="M25" s="147"/>
      <c r="N25" s="165">
        <f t="shared" si="1"/>
        <v>0</v>
      </c>
      <c r="O25" s="167">
        <f t="shared" si="2"/>
        <v>0</v>
      </c>
      <c r="P25" s="153"/>
      <c r="Q25" s="154"/>
      <c r="R25" s="154"/>
      <c r="S25" s="154"/>
      <c r="T25" s="154"/>
      <c r="U25" s="154"/>
      <c r="V25" s="154"/>
      <c r="W25" s="154"/>
      <c r="X25" s="154"/>
      <c r="Y25" s="154"/>
      <c r="Z25" s="154"/>
      <c r="AA25" s="154"/>
      <c r="AB25" s="165">
        <f t="shared" si="0"/>
        <v>0</v>
      </c>
      <c r="AC25" s="167">
        <f t="shared" si="3"/>
        <v>0</v>
      </c>
      <c r="AD25" s="5"/>
    </row>
    <row r="26" spans="1:30" s="6" customFormat="1" ht="15" customHeight="1" x14ac:dyDescent="0.25">
      <c r="A26" s="6" t="str">
        <f>Stammdaten!C26&amp;" "&amp;Stammdaten!D26</f>
        <v>21 Schülername 21</v>
      </c>
      <c r="B26" s="146"/>
      <c r="C26" s="147"/>
      <c r="D26" s="147"/>
      <c r="E26" s="147"/>
      <c r="F26" s="147"/>
      <c r="G26" s="147"/>
      <c r="H26" s="147"/>
      <c r="I26" s="147"/>
      <c r="J26" s="147"/>
      <c r="K26" s="147"/>
      <c r="L26" s="147"/>
      <c r="M26" s="147"/>
      <c r="N26" s="165">
        <f t="shared" si="1"/>
        <v>0</v>
      </c>
      <c r="O26" s="167">
        <f t="shared" si="2"/>
        <v>0</v>
      </c>
      <c r="P26" s="153"/>
      <c r="Q26" s="154"/>
      <c r="R26" s="154"/>
      <c r="S26" s="154"/>
      <c r="T26" s="154"/>
      <c r="U26" s="154"/>
      <c r="V26" s="154"/>
      <c r="W26" s="154"/>
      <c r="X26" s="154"/>
      <c r="Y26" s="154"/>
      <c r="Z26" s="154"/>
      <c r="AA26" s="154"/>
      <c r="AB26" s="165">
        <f t="shared" si="0"/>
        <v>0</v>
      </c>
      <c r="AC26" s="167">
        <f t="shared" si="3"/>
        <v>0</v>
      </c>
      <c r="AD26" s="5"/>
    </row>
    <row r="27" spans="1:30" s="6" customFormat="1" ht="15" customHeight="1" x14ac:dyDescent="0.25">
      <c r="A27" s="6" t="str">
        <f>Stammdaten!C27&amp;" "&amp;Stammdaten!D27</f>
        <v>22 Schülername 22</v>
      </c>
      <c r="B27" s="146"/>
      <c r="C27" s="147"/>
      <c r="D27" s="147"/>
      <c r="E27" s="147"/>
      <c r="F27" s="147"/>
      <c r="G27" s="147"/>
      <c r="H27" s="147"/>
      <c r="I27" s="147"/>
      <c r="J27" s="147"/>
      <c r="K27" s="147"/>
      <c r="L27" s="147"/>
      <c r="M27" s="147"/>
      <c r="N27" s="165">
        <f t="shared" si="1"/>
        <v>0</v>
      </c>
      <c r="O27" s="167">
        <f t="shared" si="2"/>
        <v>0</v>
      </c>
      <c r="P27" s="153"/>
      <c r="Q27" s="154"/>
      <c r="R27" s="154"/>
      <c r="S27" s="154"/>
      <c r="T27" s="154"/>
      <c r="U27" s="154"/>
      <c r="V27" s="154"/>
      <c r="W27" s="154"/>
      <c r="X27" s="154"/>
      <c r="Y27" s="154"/>
      <c r="Z27" s="154"/>
      <c r="AA27" s="154"/>
      <c r="AB27" s="165">
        <f t="shared" si="0"/>
        <v>0</v>
      </c>
      <c r="AC27" s="167">
        <f t="shared" si="3"/>
        <v>0</v>
      </c>
      <c r="AD27" s="5"/>
    </row>
    <row r="28" spans="1:30" s="6" customFormat="1" ht="15" customHeight="1" x14ac:dyDescent="0.25">
      <c r="A28" s="6" t="str">
        <f>Stammdaten!C28&amp;" "&amp;Stammdaten!D28</f>
        <v>23 Schülername 23</v>
      </c>
      <c r="B28" s="146"/>
      <c r="C28" s="147"/>
      <c r="D28" s="147"/>
      <c r="E28" s="147"/>
      <c r="F28" s="147"/>
      <c r="G28" s="147"/>
      <c r="H28" s="147"/>
      <c r="I28" s="147"/>
      <c r="J28" s="147"/>
      <c r="K28" s="147"/>
      <c r="L28" s="147"/>
      <c r="M28" s="147"/>
      <c r="N28" s="165">
        <f t="shared" si="1"/>
        <v>0</v>
      </c>
      <c r="O28" s="167">
        <f t="shared" si="2"/>
        <v>0</v>
      </c>
      <c r="P28" s="153"/>
      <c r="Q28" s="154"/>
      <c r="R28" s="154"/>
      <c r="S28" s="154"/>
      <c r="T28" s="154"/>
      <c r="U28" s="154"/>
      <c r="V28" s="154"/>
      <c r="W28" s="154"/>
      <c r="X28" s="154"/>
      <c r="Y28" s="154"/>
      <c r="Z28" s="154"/>
      <c r="AA28" s="154"/>
      <c r="AB28" s="165">
        <f t="shared" si="0"/>
        <v>0</v>
      </c>
      <c r="AC28" s="167">
        <f t="shared" si="3"/>
        <v>0</v>
      </c>
      <c r="AD28" s="5"/>
    </row>
    <row r="29" spans="1:30" s="6" customFormat="1" ht="15" customHeight="1" x14ac:dyDescent="0.25">
      <c r="A29" s="6" t="str">
        <f>Stammdaten!C29&amp;" "&amp;Stammdaten!D29</f>
        <v>24 Schülername 24</v>
      </c>
      <c r="B29" s="146"/>
      <c r="C29" s="147"/>
      <c r="D29" s="147"/>
      <c r="E29" s="147"/>
      <c r="F29" s="147"/>
      <c r="G29" s="147"/>
      <c r="H29" s="147"/>
      <c r="I29" s="147"/>
      <c r="J29" s="147"/>
      <c r="K29" s="147"/>
      <c r="L29" s="147"/>
      <c r="M29" s="147"/>
      <c r="N29" s="165">
        <f t="shared" si="1"/>
        <v>0</v>
      </c>
      <c r="O29" s="167">
        <f t="shared" si="2"/>
        <v>0</v>
      </c>
      <c r="P29" s="153"/>
      <c r="Q29" s="154"/>
      <c r="R29" s="154"/>
      <c r="S29" s="154"/>
      <c r="T29" s="154"/>
      <c r="U29" s="154"/>
      <c r="V29" s="154"/>
      <c r="W29" s="154"/>
      <c r="X29" s="154"/>
      <c r="Y29" s="154"/>
      <c r="Z29" s="154"/>
      <c r="AA29" s="154"/>
      <c r="AB29" s="165">
        <f t="shared" si="0"/>
        <v>0</v>
      </c>
      <c r="AC29" s="167">
        <f t="shared" si="3"/>
        <v>0</v>
      </c>
      <c r="AD29" s="5"/>
    </row>
    <row r="30" spans="1:30" s="6" customFormat="1" ht="15" customHeight="1" x14ac:dyDescent="0.25">
      <c r="A30" s="6" t="str">
        <f>Stammdaten!C30&amp;" "&amp;Stammdaten!D30</f>
        <v>25 Schülername 25</v>
      </c>
      <c r="B30" s="146"/>
      <c r="C30" s="147"/>
      <c r="D30" s="147"/>
      <c r="E30" s="147"/>
      <c r="F30" s="147"/>
      <c r="G30" s="147"/>
      <c r="H30" s="147"/>
      <c r="I30" s="147"/>
      <c r="J30" s="147"/>
      <c r="K30" s="147"/>
      <c r="L30" s="147"/>
      <c r="M30" s="147"/>
      <c r="N30" s="165">
        <f t="shared" si="1"/>
        <v>0</v>
      </c>
      <c r="O30" s="167">
        <f t="shared" si="2"/>
        <v>0</v>
      </c>
      <c r="P30" s="153"/>
      <c r="Q30" s="154"/>
      <c r="R30" s="154"/>
      <c r="S30" s="154"/>
      <c r="T30" s="154"/>
      <c r="U30" s="154"/>
      <c r="V30" s="154"/>
      <c r="W30" s="154"/>
      <c r="X30" s="154"/>
      <c r="Y30" s="154"/>
      <c r="Z30" s="154"/>
      <c r="AA30" s="154"/>
      <c r="AB30" s="165">
        <f t="shared" si="0"/>
        <v>0</v>
      </c>
      <c r="AC30" s="167">
        <f t="shared" si="3"/>
        <v>0</v>
      </c>
      <c r="AD30" s="5"/>
    </row>
    <row r="31" spans="1:30" s="6" customFormat="1" ht="15" customHeight="1" x14ac:dyDescent="0.25">
      <c r="A31" s="6" t="str">
        <f>Stammdaten!C31&amp;" "&amp;Stammdaten!D31</f>
        <v>26 Schülername 26</v>
      </c>
      <c r="B31" s="146"/>
      <c r="C31" s="147"/>
      <c r="D31" s="147"/>
      <c r="E31" s="147"/>
      <c r="F31" s="147"/>
      <c r="G31" s="147"/>
      <c r="H31" s="147"/>
      <c r="I31" s="147"/>
      <c r="J31" s="147"/>
      <c r="K31" s="147"/>
      <c r="L31" s="147"/>
      <c r="M31" s="147"/>
      <c r="N31" s="165">
        <f t="shared" si="1"/>
        <v>0</v>
      </c>
      <c r="O31" s="167">
        <f t="shared" si="2"/>
        <v>0</v>
      </c>
      <c r="P31" s="153"/>
      <c r="Q31" s="154"/>
      <c r="R31" s="154"/>
      <c r="S31" s="154"/>
      <c r="T31" s="154"/>
      <c r="U31" s="154"/>
      <c r="V31" s="154"/>
      <c r="W31" s="154"/>
      <c r="X31" s="154"/>
      <c r="Y31" s="154"/>
      <c r="Z31" s="154"/>
      <c r="AA31" s="154"/>
      <c r="AB31" s="165">
        <f t="shared" si="0"/>
        <v>0</v>
      </c>
      <c r="AC31" s="167">
        <f t="shared" si="3"/>
        <v>0</v>
      </c>
      <c r="AD31" s="5"/>
    </row>
    <row r="32" spans="1:30" s="6" customFormat="1" ht="15" customHeight="1" x14ac:dyDescent="0.25">
      <c r="A32" s="6" t="str">
        <f>Stammdaten!C32&amp;" "&amp;Stammdaten!D32</f>
        <v>27 Schülername 27</v>
      </c>
      <c r="B32" s="146"/>
      <c r="C32" s="147"/>
      <c r="D32" s="147"/>
      <c r="E32" s="147"/>
      <c r="F32" s="147"/>
      <c r="G32" s="147"/>
      <c r="H32" s="147"/>
      <c r="I32" s="147"/>
      <c r="J32" s="147"/>
      <c r="K32" s="147"/>
      <c r="L32" s="147"/>
      <c r="M32" s="147"/>
      <c r="N32" s="165">
        <f t="shared" si="1"/>
        <v>0</v>
      </c>
      <c r="O32" s="167">
        <f t="shared" si="2"/>
        <v>0</v>
      </c>
      <c r="P32" s="153"/>
      <c r="Q32" s="154"/>
      <c r="R32" s="154"/>
      <c r="S32" s="154"/>
      <c r="T32" s="154"/>
      <c r="U32" s="154"/>
      <c r="V32" s="154"/>
      <c r="W32" s="154"/>
      <c r="X32" s="154"/>
      <c r="Y32" s="154"/>
      <c r="Z32" s="154"/>
      <c r="AA32" s="154"/>
      <c r="AB32" s="165">
        <f t="shared" si="0"/>
        <v>0</v>
      </c>
      <c r="AC32" s="167">
        <f t="shared" si="3"/>
        <v>0</v>
      </c>
      <c r="AD32" s="5"/>
    </row>
    <row r="33" spans="1:30" s="6" customFormat="1" ht="15" customHeight="1" x14ac:dyDescent="0.25">
      <c r="A33" s="6" t="str">
        <f>Stammdaten!C33&amp;" "&amp;Stammdaten!D33</f>
        <v>28 Schülername 28</v>
      </c>
      <c r="B33" s="146"/>
      <c r="C33" s="147"/>
      <c r="D33" s="147"/>
      <c r="E33" s="147"/>
      <c r="F33" s="147"/>
      <c r="G33" s="147"/>
      <c r="H33" s="147"/>
      <c r="I33" s="147"/>
      <c r="J33" s="147"/>
      <c r="K33" s="147"/>
      <c r="L33" s="147"/>
      <c r="M33" s="147"/>
      <c r="N33" s="165">
        <f t="shared" si="1"/>
        <v>0</v>
      </c>
      <c r="O33" s="167">
        <f t="shared" si="2"/>
        <v>0</v>
      </c>
      <c r="P33" s="153"/>
      <c r="Q33" s="154"/>
      <c r="R33" s="154"/>
      <c r="S33" s="154"/>
      <c r="T33" s="154"/>
      <c r="U33" s="154"/>
      <c r="V33" s="154"/>
      <c r="W33" s="154"/>
      <c r="X33" s="154"/>
      <c r="Y33" s="154"/>
      <c r="Z33" s="154"/>
      <c r="AA33" s="154"/>
      <c r="AB33" s="165">
        <f t="shared" si="0"/>
        <v>0</v>
      </c>
      <c r="AC33" s="167">
        <f t="shared" si="3"/>
        <v>0</v>
      </c>
      <c r="AD33" s="5"/>
    </row>
    <row r="34" spans="1:30" s="6" customFormat="1" ht="15" customHeight="1" x14ac:dyDescent="0.25">
      <c r="A34" s="6" t="str">
        <f>Stammdaten!C34&amp;" "&amp;Stammdaten!D34</f>
        <v>29 Schülername 29</v>
      </c>
      <c r="B34" s="146"/>
      <c r="C34" s="147"/>
      <c r="D34" s="147"/>
      <c r="E34" s="147"/>
      <c r="F34" s="147"/>
      <c r="G34" s="147"/>
      <c r="H34" s="147"/>
      <c r="I34" s="147"/>
      <c r="J34" s="147"/>
      <c r="K34" s="147"/>
      <c r="L34" s="147"/>
      <c r="M34" s="147"/>
      <c r="N34" s="165">
        <f t="shared" si="1"/>
        <v>0</v>
      </c>
      <c r="O34" s="167">
        <f t="shared" si="2"/>
        <v>0</v>
      </c>
      <c r="P34" s="153"/>
      <c r="Q34" s="154"/>
      <c r="R34" s="154"/>
      <c r="S34" s="154"/>
      <c r="T34" s="154"/>
      <c r="U34" s="154"/>
      <c r="V34" s="154"/>
      <c r="W34" s="154"/>
      <c r="X34" s="154"/>
      <c r="Y34" s="154"/>
      <c r="Z34" s="154"/>
      <c r="AA34" s="154"/>
      <c r="AB34" s="165">
        <f t="shared" si="0"/>
        <v>0</v>
      </c>
      <c r="AC34" s="167">
        <f t="shared" si="3"/>
        <v>0</v>
      </c>
      <c r="AD34" s="5"/>
    </row>
    <row r="35" spans="1:30" s="6" customFormat="1" ht="15" customHeight="1" x14ac:dyDescent="0.25">
      <c r="A35" s="6" t="str">
        <f>Stammdaten!C35&amp;" "&amp;Stammdaten!D35</f>
        <v>30 Schülername 30</v>
      </c>
      <c r="B35" s="146"/>
      <c r="C35" s="147"/>
      <c r="D35" s="147"/>
      <c r="E35" s="147"/>
      <c r="F35" s="147"/>
      <c r="G35" s="147"/>
      <c r="H35" s="147"/>
      <c r="I35" s="147"/>
      <c r="J35" s="147"/>
      <c r="K35" s="147"/>
      <c r="L35" s="147"/>
      <c r="M35" s="147"/>
      <c r="N35" s="165">
        <f t="shared" si="1"/>
        <v>0</v>
      </c>
      <c r="O35" s="167">
        <f t="shared" si="2"/>
        <v>0</v>
      </c>
      <c r="P35" s="153"/>
      <c r="Q35" s="154"/>
      <c r="R35" s="154"/>
      <c r="S35" s="154"/>
      <c r="T35" s="154"/>
      <c r="U35" s="154"/>
      <c r="V35" s="154"/>
      <c r="W35" s="154"/>
      <c r="X35" s="154"/>
      <c r="Y35" s="154"/>
      <c r="Z35" s="154"/>
      <c r="AA35" s="154"/>
      <c r="AB35" s="165">
        <f t="shared" si="0"/>
        <v>0</v>
      </c>
      <c r="AC35" s="167">
        <f t="shared" si="3"/>
        <v>0</v>
      </c>
      <c r="AD35" s="5"/>
    </row>
    <row r="36" spans="1:30" s="6" customFormat="1" ht="15" customHeight="1" x14ac:dyDescent="0.25">
      <c r="A36" s="6" t="str">
        <f>Stammdaten!C36&amp;" "&amp;Stammdaten!D36</f>
        <v>31 Schülername 31</v>
      </c>
      <c r="B36" s="146"/>
      <c r="C36" s="147"/>
      <c r="D36" s="147"/>
      <c r="E36" s="147"/>
      <c r="F36" s="147"/>
      <c r="G36" s="147"/>
      <c r="H36" s="147"/>
      <c r="I36" s="147"/>
      <c r="J36" s="147"/>
      <c r="K36" s="147"/>
      <c r="L36" s="147"/>
      <c r="M36" s="147"/>
      <c r="N36" s="165">
        <f t="shared" si="1"/>
        <v>0</v>
      </c>
      <c r="O36" s="167">
        <f t="shared" si="2"/>
        <v>0</v>
      </c>
      <c r="P36" s="153"/>
      <c r="Q36" s="154"/>
      <c r="R36" s="154"/>
      <c r="S36" s="154"/>
      <c r="T36" s="154"/>
      <c r="U36" s="154"/>
      <c r="V36" s="154"/>
      <c r="W36" s="154"/>
      <c r="X36" s="154"/>
      <c r="Y36" s="154"/>
      <c r="Z36" s="154"/>
      <c r="AA36" s="154"/>
      <c r="AB36" s="165">
        <f t="shared" si="0"/>
        <v>0</v>
      </c>
      <c r="AC36" s="167">
        <f t="shared" si="3"/>
        <v>0</v>
      </c>
      <c r="AD36" s="5"/>
    </row>
    <row r="37" spans="1:30" s="6" customFormat="1" ht="15" customHeight="1" x14ac:dyDescent="0.25">
      <c r="A37" s="6" t="str">
        <f>Stammdaten!C37&amp;" "&amp;Stammdaten!D37</f>
        <v>32 Schülername 32</v>
      </c>
      <c r="B37" s="146"/>
      <c r="C37" s="147"/>
      <c r="D37" s="147"/>
      <c r="E37" s="147"/>
      <c r="F37" s="147"/>
      <c r="G37" s="147"/>
      <c r="H37" s="147"/>
      <c r="I37" s="147"/>
      <c r="J37" s="147"/>
      <c r="K37" s="147"/>
      <c r="L37" s="147"/>
      <c r="M37" s="147"/>
      <c r="N37" s="165">
        <f t="shared" si="1"/>
        <v>0</v>
      </c>
      <c r="O37" s="167">
        <f t="shared" si="2"/>
        <v>0</v>
      </c>
      <c r="P37" s="153"/>
      <c r="Q37" s="154"/>
      <c r="R37" s="154"/>
      <c r="S37" s="154"/>
      <c r="T37" s="154"/>
      <c r="U37" s="154"/>
      <c r="V37" s="154"/>
      <c r="W37" s="154"/>
      <c r="X37" s="154"/>
      <c r="Y37" s="154"/>
      <c r="Z37" s="154"/>
      <c r="AA37" s="154"/>
      <c r="AB37" s="165">
        <f t="shared" si="0"/>
        <v>0</v>
      </c>
      <c r="AC37" s="167">
        <f t="shared" si="3"/>
        <v>0</v>
      </c>
      <c r="AD37" s="5"/>
    </row>
    <row r="38" spans="1:30" s="6" customFormat="1" ht="15" customHeight="1" x14ac:dyDescent="0.25">
      <c r="A38" s="6" t="str">
        <f>Stammdaten!C38&amp;" "&amp;Stammdaten!D38</f>
        <v>33 Schülername 33</v>
      </c>
      <c r="B38" s="146"/>
      <c r="C38" s="147"/>
      <c r="D38" s="147"/>
      <c r="E38" s="147"/>
      <c r="F38" s="147"/>
      <c r="G38" s="147"/>
      <c r="H38" s="147"/>
      <c r="I38" s="147"/>
      <c r="J38" s="147"/>
      <c r="K38" s="147"/>
      <c r="L38" s="147"/>
      <c r="M38" s="147"/>
      <c r="N38" s="165">
        <f t="shared" si="1"/>
        <v>0</v>
      </c>
      <c r="O38" s="167">
        <f t="shared" si="2"/>
        <v>0</v>
      </c>
      <c r="P38" s="153"/>
      <c r="Q38" s="154"/>
      <c r="R38" s="154"/>
      <c r="S38" s="154"/>
      <c r="T38" s="154"/>
      <c r="U38" s="154"/>
      <c r="V38" s="154"/>
      <c r="W38" s="154"/>
      <c r="X38" s="154"/>
      <c r="Y38" s="154"/>
      <c r="Z38" s="154"/>
      <c r="AA38" s="154"/>
      <c r="AB38" s="165">
        <f t="shared" si="0"/>
        <v>0</v>
      </c>
      <c r="AC38" s="167">
        <f t="shared" si="3"/>
        <v>0</v>
      </c>
      <c r="AD38" s="5"/>
    </row>
    <row r="39" spans="1:30" s="6" customFormat="1" ht="15" customHeight="1" x14ac:dyDescent="0.25">
      <c r="A39" s="6" t="str">
        <f>Stammdaten!C39&amp;" "&amp;Stammdaten!D39</f>
        <v>34 Schülername 34</v>
      </c>
      <c r="B39" s="146"/>
      <c r="C39" s="147"/>
      <c r="D39" s="147"/>
      <c r="E39" s="147"/>
      <c r="F39" s="147"/>
      <c r="G39" s="147"/>
      <c r="H39" s="147"/>
      <c r="I39" s="147"/>
      <c r="J39" s="147"/>
      <c r="K39" s="147"/>
      <c r="L39" s="147"/>
      <c r="M39" s="147"/>
      <c r="N39" s="165">
        <f t="shared" si="1"/>
        <v>0</v>
      </c>
      <c r="O39" s="167">
        <f t="shared" si="2"/>
        <v>0</v>
      </c>
      <c r="P39" s="153"/>
      <c r="Q39" s="154"/>
      <c r="R39" s="154"/>
      <c r="S39" s="154"/>
      <c r="T39" s="154"/>
      <c r="U39" s="154"/>
      <c r="V39" s="154"/>
      <c r="W39" s="154"/>
      <c r="X39" s="154"/>
      <c r="Y39" s="154"/>
      <c r="Z39" s="154"/>
      <c r="AA39" s="154"/>
      <c r="AB39" s="165">
        <f t="shared" si="0"/>
        <v>0</v>
      </c>
      <c r="AC39" s="167">
        <f t="shared" si="3"/>
        <v>0</v>
      </c>
      <c r="AD39" s="5"/>
    </row>
    <row r="40" spans="1:30" s="6" customFormat="1" ht="15" customHeight="1" x14ac:dyDescent="0.25">
      <c r="A40" s="6" t="str">
        <f>Stammdaten!C40&amp;" "&amp;Stammdaten!D40</f>
        <v>35 Schülername 35</v>
      </c>
      <c r="B40" s="146"/>
      <c r="C40" s="147"/>
      <c r="D40" s="147"/>
      <c r="E40" s="147"/>
      <c r="F40" s="147"/>
      <c r="G40" s="147"/>
      <c r="H40" s="147"/>
      <c r="I40" s="147"/>
      <c r="J40" s="147"/>
      <c r="K40" s="147"/>
      <c r="L40" s="147"/>
      <c r="M40" s="147"/>
      <c r="N40" s="165">
        <f t="shared" si="1"/>
        <v>0</v>
      </c>
      <c r="O40" s="167">
        <f t="shared" si="2"/>
        <v>0</v>
      </c>
      <c r="P40" s="153"/>
      <c r="Q40" s="154"/>
      <c r="R40" s="154"/>
      <c r="S40" s="154"/>
      <c r="T40" s="154"/>
      <c r="U40" s="154"/>
      <c r="V40" s="154"/>
      <c r="W40" s="154"/>
      <c r="X40" s="154"/>
      <c r="Y40" s="154"/>
      <c r="Z40" s="154"/>
      <c r="AA40" s="154"/>
      <c r="AB40" s="165">
        <f t="shared" si="0"/>
        <v>0</v>
      </c>
      <c r="AC40" s="167">
        <f t="shared" si="3"/>
        <v>0</v>
      </c>
      <c r="AD40" s="5"/>
    </row>
    <row r="41" spans="1:30" s="6" customFormat="1" ht="15" customHeight="1" x14ac:dyDescent="0.25">
      <c r="A41" s="6" t="str">
        <f>Stammdaten!C41&amp;" "&amp;Stammdaten!D41</f>
        <v>36 Schülername 36</v>
      </c>
      <c r="B41" s="146"/>
      <c r="C41" s="147"/>
      <c r="D41" s="147"/>
      <c r="E41" s="147"/>
      <c r="F41" s="147"/>
      <c r="G41" s="147"/>
      <c r="H41" s="147"/>
      <c r="I41" s="147"/>
      <c r="J41" s="147"/>
      <c r="K41" s="147"/>
      <c r="L41" s="147"/>
      <c r="M41" s="147"/>
      <c r="N41" s="165">
        <f>SUM(B41:M41)</f>
        <v>0</v>
      </c>
      <c r="O41" s="167">
        <f t="shared" si="2"/>
        <v>0</v>
      </c>
      <c r="P41" s="153"/>
      <c r="Q41" s="154"/>
      <c r="R41" s="154"/>
      <c r="S41" s="154"/>
      <c r="T41" s="154"/>
      <c r="U41" s="154"/>
      <c r="V41" s="154"/>
      <c r="W41" s="154"/>
      <c r="X41" s="154"/>
      <c r="Y41" s="154"/>
      <c r="Z41" s="154"/>
      <c r="AA41" s="154"/>
      <c r="AB41" s="165">
        <f t="shared" si="0"/>
        <v>0</v>
      </c>
      <c r="AC41" s="167">
        <f>AB41/$AB$5*100</f>
        <v>0</v>
      </c>
      <c r="AD41" s="5"/>
    </row>
  </sheetData>
  <mergeCells count="2">
    <mergeCell ref="B1:O1"/>
    <mergeCell ref="P1:AC1"/>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C2E4-D778-445A-8E3E-7324D7536764}">
  <sheetPr>
    <tabColor theme="8" tint="0.79998168889431442"/>
  </sheetPr>
  <dimension ref="A1:AA41"/>
  <sheetViews>
    <sheetView showGridLines="0" workbookViewId="0">
      <pane xSplit="1" ySplit="5" topLeftCell="B6" activePane="bottomRight" state="frozen"/>
      <selection pane="topRight" activeCell="B1" sqref="B1"/>
      <selection pane="bottomLeft" activeCell="A6" sqref="A6"/>
      <selection pane="bottomRight" activeCell="Z41" sqref="Z6:Z41"/>
    </sheetView>
  </sheetViews>
  <sheetFormatPr baseColWidth="10" defaultColWidth="5.7109375" defaultRowHeight="15" customHeight="1" x14ac:dyDescent="0.25"/>
  <cols>
    <col min="1" max="1" width="21.42578125" style="7" customWidth="1"/>
    <col min="2" max="2" width="5.5703125" style="26" customWidth="1"/>
    <col min="3" max="3" width="5.5703125" style="27" customWidth="1"/>
    <col min="4" max="4" width="5.5703125" style="35" customWidth="1"/>
    <col min="5" max="5" width="5.5703125" style="28" customWidth="1"/>
    <col min="6" max="6" width="5.5703125" style="27" customWidth="1"/>
    <col min="7" max="7" width="5.5703125" style="35" customWidth="1"/>
    <col min="8" max="8" width="5.5703125" style="28" customWidth="1"/>
    <col min="9" max="11" width="5.5703125" style="29" customWidth="1"/>
    <col min="12" max="12" width="5.5703125" style="30" customWidth="1"/>
    <col min="13" max="13" width="5.5703125" style="31" customWidth="1"/>
    <col min="14" max="14" width="5.5703125" style="29" customWidth="1"/>
    <col min="15" max="15" width="5.5703125" style="30" customWidth="1"/>
    <col min="16" max="16" width="5.5703125" style="35" customWidth="1"/>
    <col min="17" max="17" width="5.7109375" style="26" customWidth="1"/>
    <col min="18" max="20" width="5.7109375" style="29" customWidth="1"/>
    <col min="21" max="21" width="5.7109375" style="30" customWidth="1"/>
    <col min="22" max="22" width="5.7109375" style="32" customWidth="1"/>
    <col min="23" max="23" width="5.7109375" style="38" customWidth="1"/>
    <col min="24" max="24" width="6.5703125" style="40" bestFit="1" customWidth="1"/>
    <col min="25" max="25" width="8.7109375" style="39" bestFit="1" customWidth="1"/>
    <col min="26" max="26" width="5.7109375" style="24"/>
    <col min="27" max="27" width="5.7109375" style="8"/>
    <col min="28" max="16384" width="5.7109375" style="9"/>
  </cols>
  <sheetData>
    <row r="1" spans="1:27" s="50" customFormat="1" ht="15" customHeight="1" x14ac:dyDescent="0.25">
      <c r="A1" s="46" t="str">
        <f>Stammdaten!C2&amp;" "&amp;Stammdaten!C4&amp;" "&amp;Stammdaten!C3</f>
        <v>6B Englisch 24/25</v>
      </c>
      <c r="B1" s="59"/>
      <c r="C1" s="60"/>
      <c r="D1" s="61"/>
      <c r="E1" s="59"/>
      <c r="F1" s="60"/>
      <c r="G1" s="61"/>
      <c r="H1" s="59"/>
      <c r="I1" s="60"/>
      <c r="J1" s="60"/>
      <c r="K1" s="60"/>
      <c r="L1" s="60"/>
      <c r="M1" s="62"/>
      <c r="N1" s="60"/>
      <c r="O1" s="60"/>
      <c r="P1" s="61"/>
      <c r="Q1" s="262" t="s">
        <v>78</v>
      </c>
      <c r="R1" s="263"/>
      <c r="S1" s="263"/>
      <c r="T1" s="263"/>
      <c r="U1" s="263"/>
      <c r="V1" s="62"/>
      <c r="W1" s="63"/>
      <c r="X1" s="59"/>
      <c r="Y1" s="60"/>
      <c r="Z1" s="63"/>
      <c r="AA1" s="49"/>
    </row>
    <row r="2" spans="1:27" s="50" customFormat="1" ht="15" customHeight="1" x14ac:dyDescent="0.25">
      <c r="A2" s="46" t="s">
        <v>86</v>
      </c>
      <c r="B2" s="59" t="s">
        <v>62</v>
      </c>
      <c r="C2" s="60" t="s">
        <v>63</v>
      </c>
      <c r="D2" s="61" t="s">
        <v>61</v>
      </c>
      <c r="E2" s="59" t="s">
        <v>64</v>
      </c>
      <c r="F2" s="60" t="s">
        <v>65</v>
      </c>
      <c r="G2" s="61" t="s">
        <v>84</v>
      </c>
      <c r="H2" s="59" t="s">
        <v>70</v>
      </c>
      <c r="I2" s="60" t="s">
        <v>71</v>
      </c>
      <c r="J2" s="60" t="s">
        <v>72</v>
      </c>
      <c r="K2" s="60" t="s">
        <v>73</v>
      </c>
      <c r="L2" s="60" t="s">
        <v>74</v>
      </c>
      <c r="M2" s="62" t="s">
        <v>75</v>
      </c>
      <c r="N2" s="60" t="s">
        <v>76</v>
      </c>
      <c r="O2" s="60" t="s">
        <v>77</v>
      </c>
      <c r="P2" s="61" t="s">
        <v>85</v>
      </c>
      <c r="Q2" s="59" t="s">
        <v>66</v>
      </c>
      <c r="R2" s="60" t="s">
        <v>67</v>
      </c>
      <c r="S2" s="60" t="s">
        <v>68</v>
      </c>
      <c r="T2" s="60" t="s">
        <v>69</v>
      </c>
      <c r="U2" s="60" t="s">
        <v>80</v>
      </c>
      <c r="V2" s="62" t="s">
        <v>79</v>
      </c>
      <c r="W2" s="63"/>
      <c r="X2" s="22"/>
      <c r="Y2" s="23"/>
      <c r="Z2" s="64"/>
      <c r="AA2" s="49"/>
    </row>
    <row r="3" spans="1:27" s="50" customFormat="1" ht="15" customHeight="1" thickBot="1" x14ac:dyDescent="0.3">
      <c r="A3" s="47"/>
      <c r="B3" s="52" t="s">
        <v>81</v>
      </c>
      <c r="C3" s="65" t="s">
        <v>81</v>
      </c>
      <c r="D3" s="66" t="s">
        <v>43</v>
      </c>
      <c r="E3" s="52" t="s">
        <v>81</v>
      </c>
      <c r="F3" s="65" t="s">
        <v>81</v>
      </c>
      <c r="G3" s="66" t="s">
        <v>43</v>
      </c>
      <c r="H3" s="67" t="s">
        <v>81</v>
      </c>
      <c r="I3" s="55" t="s">
        <v>81</v>
      </c>
      <c r="J3" s="55" t="s">
        <v>81</v>
      </c>
      <c r="K3" s="55" t="s">
        <v>81</v>
      </c>
      <c r="L3" s="53" t="s">
        <v>81</v>
      </c>
      <c r="M3" s="68" t="s">
        <v>81</v>
      </c>
      <c r="N3" s="55" t="s">
        <v>81</v>
      </c>
      <c r="O3" s="53" t="s">
        <v>81</v>
      </c>
      <c r="P3" s="66" t="s">
        <v>43</v>
      </c>
      <c r="Q3" s="52" t="s">
        <v>81</v>
      </c>
      <c r="R3" s="55" t="s">
        <v>81</v>
      </c>
      <c r="S3" s="55" t="s">
        <v>81</v>
      </c>
      <c r="T3" s="55" t="s">
        <v>81</v>
      </c>
      <c r="U3" s="53" t="s">
        <v>81</v>
      </c>
      <c r="V3" s="54" t="s">
        <v>81</v>
      </c>
      <c r="W3" s="56" t="s">
        <v>43</v>
      </c>
      <c r="X3" s="22" t="s">
        <v>43</v>
      </c>
      <c r="Y3" s="23" t="s">
        <v>41</v>
      </c>
      <c r="Z3" s="64" t="s">
        <v>54</v>
      </c>
      <c r="AA3" s="49"/>
    </row>
    <row r="4" spans="1:27" s="50" customFormat="1" ht="15" customHeight="1" x14ac:dyDescent="0.25">
      <c r="A4" s="48" t="s">
        <v>83</v>
      </c>
      <c r="B4" s="40"/>
      <c r="C4" s="69"/>
      <c r="D4" s="186">
        <v>25</v>
      </c>
      <c r="E4" s="70"/>
      <c r="F4" s="69"/>
      <c r="G4" s="186">
        <v>25</v>
      </c>
      <c r="H4" s="70"/>
      <c r="I4" s="39"/>
      <c r="J4" s="39"/>
      <c r="K4" s="39"/>
      <c r="L4" s="71"/>
      <c r="M4" s="72"/>
      <c r="N4" s="39"/>
      <c r="O4" s="71"/>
      <c r="P4" s="186">
        <v>25</v>
      </c>
      <c r="Q4" s="40"/>
      <c r="R4" s="39"/>
      <c r="S4" s="39"/>
      <c r="T4" s="39"/>
      <c r="U4" s="71"/>
      <c r="V4" s="73"/>
      <c r="W4" s="192">
        <v>25</v>
      </c>
      <c r="X4" s="40">
        <f>D4+G4+P4+W4</f>
        <v>100</v>
      </c>
      <c r="Y4" s="39"/>
      <c r="Z4" s="74"/>
      <c r="AA4" s="49"/>
    </row>
    <row r="5" spans="1:27" s="58" customFormat="1" ht="15" customHeight="1" thickBot="1" x14ac:dyDescent="0.3">
      <c r="A5" s="51" t="s">
        <v>82</v>
      </c>
      <c r="B5" s="141">
        <v>1</v>
      </c>
      <c r="C5" s="184">
        <v>1</v>
      </c>
      <c r="D5" s="76"/>
      <c r="E5" s="179">
        <v>1</v>
      </c>
      <c r="F5" s="184">
        <v>1</v>
      </c>
      <c r="G5" s="76"/>
      <c r="H5" s="179">
        <v>1</v>
      </c>
      <c r="I5" s="142">
        <v>1</v>
      </c>
      <c r="J5" s="142">
        <v>1</v>
      </c>
      <c r="K5" s="142">
        <v>1</v>
      </c>
      <c r="L5" s="143">
        <v>1</v>
      </c>
      <c r="M5" s="182">
        <v>1</v>
      </c>
      <c r="N5" s="142">
        <v>1</v>
      </c>
      <c r="O5" s="143">
        <v>1</v>
      </c>
      <c r="P5" s="76"/>
      <c r="Q5" s="141">
        <v>1</v>
      </c>
      <c r="R5" s="142">
        <v>1</v>
      </c>
      <c r="S5" s="142">
        <v>1</v>
      </c>
      <c r="T5" s="142">
        <v>1</v>
      </c>
      <c r="U5" s="78"/>
      <c r="V5" s="189">
        <v>1</v>
      </c>
      <c r="W5" s="79"/>
      <c r="X5" s="75"/>
      <c r="Y5" s="77"/>
      <c r="Z5" s="80"/>
      <c r="AA5" s="57"/>
    </row>
    <row r="6" spans="1:27" s="3" customFormat="1" ht="15" customHeight="1" x14ac:dyDescent="0.25">
      <c r="A6" s="1" t="str">
        <f>Stammdaten!C6&amp;" "&amp;Stammdaten!D6</f>
        <v>1 Schülername 01</v>
      </c>
      <c r="B6" s="187"/>
      <c r="C6" s="188"/>
      <c r="D6" s="36">
        <f>SUM(B6:C6)/SUM($B$5:$C$5)*100</f>
        <v>0</v>
      </c>
      <c r="E6" s="180"/>
      <c r="F6" s="185"/>
      <c r="G6" s="34">
        <f t="shared" ref="G6:G40" si="0">SUM(E6:F6)/SUM($E$5:$F$5)*100</f>
        <v>0</v>
      </c>
      <c r="H6" s="180"/>
      <c r="I6" s="147"/>
      <c r="J6" s="147"/>
      <c r="K6" s="147"/>
      <c r="L6" s="181"/>
      <c r="M6" s="183"/>
      <c r="N6" s="147"/>
      <c r="O6" s="181"/>
      <c r="P6" s="34">
        <f t="shared" ref="P6:P40" si="1">SUM(H6:O6)/SUM($H$5:$O$5)*100</f>
        <v>0</v>
      </c>
      <c r="Q6" s="146"/>
      <c r="R6" s="147"/>
      <c r="S6" s="147"/>
      <c r="T6" s="147"/>
      <c r="U6" s="25">
        <f t="shared" ref="U6:U40" si="2">SUM(Q6:T6)</f>
        <v>0</v>
      </c>
      <c r="V6" s="190"/>
      <c r="W6" s="37">
        <f>(U6+V6)/(SUM($Q$5:$T$5)+$V$5)*100</f>
        <v>0</v>
      </c>
      <c r="X6" s="18">
        <f>(D6*$D$4+G6*$G$4+P6*$P$4+W6*$W$4)/$X$4</f>
        <v>0</v>
      </c>
      <c r="Y6" s="19">
        <f>IF(X6&gt;=Stammdaten!$G$3,1,IF(X6&gt;=Stammdaten!$G$4,2,IF(X6&gt;=Stammdaten!$G$5,3,IF(X6&gt;=Stammdaten!$G$6,4,5))))</f>
        <v>5</v>
      </c>
      <c r="Z6" s="193"/>
      <c r="AA6" s="2"/>
    </row>
    <row r="7" spans="1:27" s="6" customFormat="1" ht="15" customHeight="1" x14ac:dyDescent="0.25">
      <c r="A7" s="4" t="str">
        <f>Stammdaten!C7&amp;" "&amp;Stammdaten!D7</f>
        <v>2 Schülername 02</v>
      </c>
      <c r="B7" s="146"/>
      <c r="C7" s="181"/>
      <c r="D7" s="34">
        <f t="shared" ref="D7:D41" si="3">SUM(B7:C7)/SUM($B$5:$C$5)*100</f>
        <v>0</v>
      </c>
      <c r="E7" s="180"/>
      <c r="F7" s="185"/>
      <c r="G7" s="34">
        <f t="shared" si="0"/>
        <v>0</v>
      </c>
      <c r="H7" s="180"/>
      <c r="I7" s="147"/>
      <c r="J7" s="147"/>
      <c r="K7" s="147"/>
      <c r="L7" s="181"/>
      <c r="M7" s="183"/>
      <c r="N7" s="147"/>
      <c r="O7" s="181"/>
      <c r="P7" s="34">
        <f t="shared" si="1"/>
        <v>0</v>
      </c>
      <c r="Q7" s="146"/>
      <c r="R7" s="147"/>
      <c r="S7" s="147"/>
      <c r="T7" s="147"/>
      <c r="U7" s="25">
        <f t="shared" si="2"/>
        <v>0</v>
      </c>
      <c r="V7" s="191"/>
      <c r="W7" s="37">
        <f>(U7+V7)/(SUM($Q$5:$T$5)+$V$5)*100</f>
        <v>0</v>
      </c>
      <c r="X7" s="20">
        <f t="shared" ref="X7:X41" si="4">(D7*$D$4+G7*$G$4+P7*$P$4+W7*$W$4)/$X$4</f>
        <v>0</v>
      </c>
      <c r="Y7" s="21">
        <f>IF(X7&gt;=Stammdaten!$G$3,1,IF(X7&gt;=Stammdaten!$G$4,2,IF(X7&gt;=Stammdaten!$G$5,3,IF(X7&gt;=Stammdaten!$G$6,4,5))))</f>
        <v>5</v>
      </c>
      <c r="Z7" s="194"/>
      <c r="AA7" s="5"/>
    </row>
    <row r="8" spans="1:27" s="6" customFormat="1" ht="15" customHeight="1" x14ac:dyDescent="0.25">
      <c r="A8" s="4" t="str">
        <f>Stammdaten!C8&amp;" "&amp;Stammdaten!D8</f>
        <v>3 Schülername 03</v>
      </c>
      <c r="B8" s="146"/>
      <c r="C8" s="181"/>
      <c r="D8" s="34">
        <f t="shared" si="3"/>
        <v>0</v>
      </c>
      <c r="E8" s="180"/>
      <c r="F8" s="185"/>
      <c r="G8" s="34">
        <f t="shared" si="0"/>
        <v>0</v>
      </c>
      <c r="H8" s="180"/>
      <c r="I8" s="147"/>
      <c r="J8" s="147"/>
      <c r="K8" s="147"/>
      <c r="L8" s="181"/>
      <c r="M8" s="183"/>
      <c r="N8" s="147"/>
      <c r="O8" s="181"/>
      <c r="P8" s="34">
        <f t="shared" si="1"/>
        <v>0</v>
      </c>
      <c r="Q8" s="146"/>
      <c r="R8" s="147"/>
      <c r="S8" s="147"/>
      <c r="T8" s="147"/>
      <c r="U8" s="25">
        <f t="shared" si="2"/>
        <v>0</v>
      </c>
      <c r="V8" s="191"/>
      <c r="W8" s="37">
        <f t="shared" ref="W8:W41" si="5">(U8+V8)/(SUM($Q$5:$T$5)+$V$5)*100</f>
        <v>0</v>
      </c>
      <c r="X8" s="20">
        <f t="shared" si="4"/>
        <v>0</v>
      </c>
      <c r="Y8" s="21">
        <f>IF(X8&gt;=Stammdaten!$G$3,1,IF(X8&gt;=Stammdaten!$G$4,2,IF(X8&gt;=Stammdaten!$G$5,3,IF(X8&gt;=Stammdaten!$G$6,4,5))))</f>
        <v>5</v>
      </c>
      <c r="Z8" s="194"/>
      <c r="AA8" s="5"/>
    </row>
    <row r="9" spans="1:27" s="6" customFormat="1" ht="15" customHeight="1" x14ac:dyDescent="0.25">
      <c r="A9" s="4" t="str">
        <f>Stammdaten!C9&amp;" "&amp;Stammdaten!D9</f>
        <v>4 Schülername 04</v>
      </c>
      <c r="B9" s="146"/>
      <c r="C9" s="181"/>
      <c r="D9" s="34">
        <f t="shared" si="3"/>
        <v>0</v>
      </c>
      <c r="E9" s="180"/>
      <c r="F9" s="185"/>
      <c r="G9" s="34">
        <f t="shared" si="0"/>
        <v>0</v>
      </c>
      <c r="H9" s="180"/>
      <c r="I9" s="147"/>
      <c r="J9" s="147"/>
      <c r="K9" s="147"/>
      <c r="L9" s="181"/>
      <c r="M9" s="183"/>
      <c r="N9" s="147"/>
      <c r="O9" s="181"/>
      <c r="P9" s="34">
        <f t="shared" si="1"/>
        <v>0</v>
      </c>
      <c r="Q9" s="146"/>
      <c r="R9" s="147"/>
      <c r="S9" s="147"/>
      <c r="T9" s="147"/>
      <c r="U9" s="25">
        <f t="shared" si="2"/>
        <v>0</v>
      </c>
      <c r="V9" s="191"/>
      <c r="W9" s="37">
        <f t="shared" si="5"/>
        <v>0</v>
      </c>
      <c r="X9" s="20">
        <f t="shared" si="4"/>
        <v>0</v>
      </c>
      <c r="Y9" s="21">
        <f>IF(X9&gt;=Stammdaten!$G$3,1,IF(X9&gt;=Stammdaten!$G$4,2,IF(X9&gt;=Stammdaten!$G$5,3,IF(X9&gt;=Stammdaten!$G$6,4,5))))</f>
        <v>5</v>
      </c>
      <c r="Z9" s="194"/>
      <c r="AA9" s="5"/>
    </row>
    <row r="10" spans="1:27" s="6" customFormat="1" ht="15" customHeight="1" x14ac:dyDescent="0.25">
      <c r="A10" s="4" t="str">
        <f>Stammdaten!C10&amp;" "&amp;Stammdaten!D10</f>
        <v>5 Schülername 05</v>
      </c>
      <c r="B10" s="146"/>
      <c r="C10" s="181"/>
      <c r="D10" s="34">
        <f t="shared" si="3"/>
        <v>0</v>
      </c>
      <c r="E10" s="180"/>
      <c r="F10" s="185"/>
      <c r="G10" s="34">
        <f t="shared" si="0"/>
        <v>0</v>
      </c>
      <c r="H10" s="180"/>
      <c r="I10" s="147"/>
      <c r="J10" s="147"/>
      <c r="K10" s="147"/>
      <c r="L10" s="181"/>
      <c r="M10" s="183"/>
      <c r="N10" s="147"/>
      <c r="O10" s="181"/>
      <c r="P10" s="34">
        <f t="shared" si="1"/>
        <v>0</v>
      </c>
      <c r="Q10" s="146"/>
      <c r="R10" s="147"/>
      <c r="S10" s="147"/>
      <c r="T10" s="147"/>
      <c r="U10" s="25">
        <f t="shared" si="2"/>
        <v>0</v>
      </c>
      <c r="V10" s="191"/>
      <c r="W10" s="37">
        <f t="shared" si="5"/>
        <v>0</v>
      </c>
      <c r="X10" s="20">
        <f t="shared" si="4"/>
        <v>0</v>
      </c>
      <c r="Y10" s="21">
        <f>IF(X10&gt;=Stammdaten!$G$3,1,IF(X10&gt;=Stammdaten!$G$4,2,IF(X10&gt;=Stammdaten!$G$5,3,IF(X10&gt;=Stammdaten!$G$6,4,5))))</f>
        <v>5</v>
      </c>
      <c r="Z10" s="194"/>
      <c r="AA10" s="5"/>
    </row>
    <row r="11" spans="1:27" s="6" customFormat="1" ht="15" customHeight="1" x14ac:dyDescent="0.25">
      <c r="A11" s="4" t="str">
        <f>Stammdaten!C11&amp;" "&amp;Stammdaten!D11</f>
        <v>6 Schülername 06</v>
      </c>
      <c r="B11" s="146"/>
      <c r="C11" s="181"/>
      <c r="D11" s="34">
        <f t="shared" si="3"/>
        <v>0</v>
      </c>
      <c r="E11" s="180"/>
      <c r="F11" s="185"/>
      <c r="G11" s="34">
        <f t="shared" si="0"/>
        <v>0</v>
      </c>
      <c r="H11" s="180"/>
      <c r="I11" s="147"/>
      <c r="J11" s="147"/>
      <c r="K11" s="147"/>
      <c r="L11" s="181"/>
      <c r="M11" s="183"/>
      <c r="N11" s="147"/>
      <c r="O11" s="181"/>
      <c r="P11" s="34">
        <f t="shared" si="1"/>
        <v>0</v>
      </c>
      <c r="Q11" s="146"/>
      <c r="R11" s="147"/>
      <c r="S11" s="147"/>
      <c r="T11" s="147"/>
      <c r="U11" s="25">
        <f t="shared" si="2"/>
        <v>0</v>
      </c>
      <c r="V11" s="191"/>
      <c r="W11" s="37">
        <f t="shared" si="5"/>
        <v>0</v>
      </c>
      <c r="X11" s="20">
        <f t="shared" si="4"/>
        <v>0</v>
      </c>
      <c r="Y11" s="21">
        <f>IF(X11&gt;=Stammdaten!$G$3,1,IF(X11&gt;=Stammdaten!$G$4,2,IF(X11&gt;=Stammdaten!$G$5,3,IF(X11&gt;=Stammdaten!$G$6,4,5))))</f>
        <v>5</v>
      </c>
      <c r="Z11" s="194"/>
      <c r="AA11" s="5"/>
    </row>
    <row r="12" spans="1:27" s="6" customFormat="1" ht="15" customHeight="1" x14ac:dyDescent="0.25">
      <c r="A12" s="4" t="str">
        <f>Stammdaten!C12&amp;" "&amp;Stammdaten!D12</f>
        <v>7 Schülername 07</v>
      </c>
      <c r="B12" s="146"/>
      <c r="C12" s="181"/>
      <c r="D12" s="34">
        <f t="shared" si="3"/>
        <v>0</v>
      </c>
      <c r="E12" s="180"/>
      <c r="F12" s="185"/>
      <c r="G12" s="34">
        <f t="shared" si="0"/>
        <v>0</v>
      </c>
      <c r="H12" s="180"/>
      <c r="I12" s="147"/>
      <c r="J12" s="147"/>
      <c r="K12" s="147"/>
      <c r="L12" s="181"/>
      <c r="M12" s="183"/>
      <c r="N12" s="147"/>
      <c r="O12" s="181"/>
      <c r="P12" s="34">
        <f t="shared" si="1"/>
        <v>0</v>
      </c>
      <c r="Q12" s="146"/>
      <c r="R12" s="147"/>
      <c r="S12" s="147"/>
      <c r="T12" s="147"/>
      <c r="U12" s="25">
        <f t="shared" si="2"/>
        <v>0</v>
      </c>
      <c r="V12" s="191"/>
      <c r="W12" s="37">
        <f t="shared" si="5"/>
        <v>0</v>
      </c>
      <c r="X12" s="20">
        <f t="shared" si="4"/>
        <v>0</v>
      </c>
      <c r="Y12" s="21">
        <f>IF(X12&gt;=Stammdaten!$G$3,1,IF(X12&gt;=Stammdaten!$G$4,2,IF(X12&gt;=Stammdaten!$G$5,3,IF(X12&gt;=Stammdaten!$G$6,4,5))))</f>
        <v>5</v>
      </c>
      <c r="Z12" s="194"/>
      <c r="AA12" s="5"/>
    </row>
    <row r="13" spans="1:27" s="6" customFormat="1" ht="15" customHeight="1" x14ac:dyDescent="0.25">
      <c r="A13" s="4" t="str">
        <f>Stammdaten!C13&amp;" "&amp;Stammdaten!D13</f>
        <v>8 Schülername 08</v>
      </c>
      <c r="B13" s="146"/>
      <c r="C13" s="181"/>
      <c r="D13" s="34">
        <f t="shared" si="3"/>
        <v>0</v>
      </c>
      <c r="E13" s="180"/>
      <c r="F13" s="185"/>
      <c r="G13" s="34">
        <f t="shared" si="0"/>
        <v>0</v>
      </c>
      <c r="H13" s="180"/>
      <c r="I13" s="147"/>
      <c r="J13" s="147"/>
      <c r="K13" s="147"/>
      <c r="L13" s="181"/>
      <c r="M13" s="183"/>
      <c r="N13" s="147"/>
      <c r="O13" s="181"/>
      <c r="P13" s="34">
        <f t="shared" si="1"/>
        <v>0</v>
      </c>
      <c r="Q13" s="146"/>
      <c r="R13" s="147"/>
      <c r="S13" s="147"/>
      <c r="T13" s="147"/>
      <c r="U13" s="25">
        <f t="shared" si="2"/>
        <v>0</v>
      </c>
      <c r="V13" s="191"/>
      <c r="W13" s="37">
        <f t="shared" si="5"/>
        <v>0</v>
      </c>
      <c r="X13" s="20">
        <f t="shared" si="4"/>
        <v>0</v>
      </c>
      <c r="Y13" s="21">
        <f>IF(X13&gt;=Stammdaten!$G$3,1,IF(X13&gt;=Stammdaten!$G$4,2,IF(X13&gt;=Stammdaten!$G$5,3,IF(X13&gt;=Stammdaten!$G$6,4,5))))</f>
        <v>5</v>
      </c>
      <c r="Z13" s="194"/>
      <c r="AA13" s="5"/>
    </row>
    <row r="14" spans="1:27" s="6" customFormat="1" ht="15" customHeight="1" x14ac:dyDescent="0.25">
      <c r="A14" s="4" t="str">
        <f>Stammdaten!C14&amp;" "&amp;Stammdaten!D14</f>
        <v>9 Schülername 09</v>
      </c>
      <c r="B14" s="146"/>
      <c r="C14" s="181"/>
      <c r="D14" s="34">
        <f t="shared" si="3"/>
        <v>0</v>
      </c>
      <c r="E14" s="180"/>
      <c r="F14" s="185"/>
      <c r="G14" s="34">
        <f t="shared" si="0"/>
        <v>0</v>
      </c>
      <c r="H14" s="180"/>
      <c r="I14" s="147"/>
      <c r="J14" s="147"/>
      <c r="K14" s="147"/>
      <c r="L14" s="181"/>
      <c r="M14" s="183"/>
      <c r="N14" s="147"/>
      <c r="O14" s="181"/>
      <c r="P14" s="34">
        <f t="shared" si="1"/>
        <v>0</v>
      </c>
      <c r="Q14" s="146"/>
      <c r="R14" s="147"/>
      <c r="S14" s="147"/>
      <c r="T14" s="147"/>
      <c r="U14" s="25">
        <f t="shared" si="2"/>
        <v>0</v>
      </c>
      <c r="V14" s="191"/>
      <c r="W14" s="37">
        <f t="shared" si="5"/>
        <v>0</v>
      </c>
      <c r="X14" s="20">
        <f t="shared" si="4"/>
        <v>0</v>
      </c>
      <c r="Y14" s="21">
        <f>IF(X14&gt;=Stammdaten!$G$3,1,IF(X14&gt;=Stammdaten!$G$4,2,IF(X14&gt;=Stammdaten!$G$5,3,IF(X14&gt;=Stammdaten!$G$6,4,5))))</f>
        <v>5</v>
      </c>
      <c r="Z14" s="194"/>
      <c r="AA14" s="5"/>
    </row>
    <row r="15" spans="1:27" s="6" customFormat="1" ht="15" customHeight="1" x14ac:dyDescent="0.25">
      <c r="A15" s="4" t="str">
        <f>Stammdaten!C15&amp;" "&amp;Stammdaten!D15</f>
        <v>10 Schülername 10</v>
      </c>
      <c r="B15" s="146"/>
      <c r="C15" s="181"/>
      <c r="D15" s="34">
        <f t="shared" si="3"/>
        <v>0</v>
      </c>
      <c r="E15" s="180"/>
      <c r="F15" s="185"/>
      <c r="G15" s="34">
        <f t="shared" si="0"/>
        <v>0</v>
      </c>
      <c r="H15" s="180"/>
      <c r="I15" s="147"/>
      <c r="J15" s="147"/>
      <c r="K15" s="147"/>
      <c r="L15" s="181"/>
      <c r="M15" s="183"/>
      <c r="N15" s="147"/>
      <c r="O15" s="181"/>
      <c r="P15" s="34">
        <f t="shared" si="1"/>
        <v>0</v>
      </c>
      <c r="Q15" s="146"/>
      <c r="R15" s="147"/>
      <c r="S15" s="147"/>
      <c r="T15" s="147"/>
      <c r="U15" s="25">
        <f t="shared" si="2"/>
        <v>0</v>
      </c>
      <c r="V15" s="191"/>
      <c r="W15" s="37">
        <f t="shared" si="5"/>
        <v>0</v>
      </c>
      <c r="X15" s="20">
        <f t="shared" si="4"/>
        <v>0</v>
      </c>
      <c r="Y15" s="21">
        <f>IF(X15&gt;=Stammdaten!$G$3,1,IF(X15&gt;=Stammdaten!$G$4,2,IF(X15&gt;=Stammdaten!$G$5,3,IF(X15&gt;=Stammdaten!$G$6,4,5))))</f>
        <v>5</v>
      </c>
      <c r="Z15" s="194"/>
      <c r="AA15" s="5"/>
    </row>
    <row r="16" spans="1:27" s="6" customFormat="1" ht="15" customHeight="1" x14ac:dyDescent="0.25">
      <c r="A16" s="4" t="str">
        <f>Stammdaten!C16&amp;" "&amp;Stammdaten!D16</f>
        <v>11 Schülername 11</v>
      </c>
      <c r="B16" s="146"/>
      <c r="C16" s="181"/>
      <c r="D16" s="34">
        <f t="shared" si="3"/>
        <v>0</v>
      </c>
      <c r="E16" s="180"/>
      <c r="F16" s="185"/>
      <c r="G16" s="34">
        <f t="shared" si="0"/>
        <v>0</v>
      </c>
      <c r="H16" s="180"/>
      <c r="I16" s="147"/>
      <c r="J16" s="147"/>
      <c r="K16" s="147"/>
      <c r="L16" s="181"/>
      <c r="M16" s="183"/>
      <c r="N16" s="147"/>
      <c r="O16" s="181"/>
      <c r="P16" s="34">
        <f t="shared" si="1"/>
        <v>0</v>
      </c>
      <c r="Q16" s="146"/>
      <c r="R16" s="147"/>
      <c r="S16" s="147"/>
      <c r="T16" s="147"/>
      <c r="U16" s="25">
        <f t="shared" si="2"/>
        <v>0</v>
      </c>
      <c r="V16" s="191"/>
      <c r="W16" s="37">
        <f t="shared" si="5"/>
        <v>0</v>
      </c>
      <c r="X16" s="20">
        <f t="shared" si="4"/>
        <v>0</v>
      </c>
      <c r="Y16" s="21">
        <f>IF(X16&gt;=Stammdaten!$G$3,1,IF(X16&gt;=Stammdaten!$G$4,2,IF(X16&gt;=Stammdaten!$G$5,3,IF(X16&gt;=Stammdaten!$G$6,4,5))))</f>
        <v>5</v>
      </c>
      <c r="Z16" s="194"/>
      <c r="AA16" s="5"/>
    </row>
    <row r="17" spans="1:27" s="6" customFormat="1" ht="15" customHeight="1" x14ac:dyDescent="0.25">
      <c r="A17" s="4" t="str">
        <f>Stammdaten!C17&amp;" "&amp;Stammdaten!D17</f>
        <v>12 Schülername 12</v>
      </c>
      <c r="B17" s="146"/>
      <c r="C17" s="181"/>
      <c r="D17" s="34">
        <f t="shared" si="3"/>
        <v>0</v>
      </c>
      <c r="E17" s="180"/>
      <c r="F17" s="185"/>
      <c r="G17" s="34">
        <f t="shared" si="0"/>
        <v>0</v>
      </c>
      <c r="H17" s="180"/>
      <c r="I17" s="147"/>
      <c r="J17" s="147"/>
      <c r="K17" s="147"/>
      <c r="L17" s="181"/>
      <c r="M17" s="183"/>
      <c r="N17" s="147"/>
      <c r="O17" s="181"/>
      <c r="P17" s="34">
        <f t="shared" si="1"/>
        <v>0</v>
      </c>
      <c r="Q17" s="146"/>
      <c r="R17" s="147"/>
      <c r="S17" s="147"/>
      <c r="T17" s="147"/>
      <c r="U17" s="25">
        <f t="shared" si="2"/>
        <v>0</v>
      </c>
      <c r="V17" s="191"/>
      <c r="W17" s="37">
        <f t="shared" si="5"/>
        <v>0</v>
      </c>
      <c r="X17" s="20">
        <f t="shared" si="4"/>
        <v>0</v>
      </c>
      <c r="Y17" s="21">
        <f>IF(X17&gt;=Stammdaten!$G$3,1,IF(X17&gt;=Stammdaten!$G$4,2,IF(X17&gt;=Stammdaten!$G$5,3,IF(X17&gt;=Stammdaten!$G$6,4,5))))</f>
        <v>5</v>
      </c>
      <c r="Z17" s="194"/>
      <c r="AA17" s="5"/>
    </row>
    <row r="18" spans="1:27" s="6" customFormat="1" ht="15" customHeight="1" x14ac:dyDescent="0.25">
      <c r="A18" s="4" t="str">
        <f>Stammdaten!C18&amp;" "&amp;Stammdaten!D18</f>
        <v>13 Schülername 13</v>
      </c>
      <c r="B18" s="146"/>
      <c r="C18" s="181"/>
      <c r="D18" s="34">
        <f t="shared" si="3"/>
        <v>0</v>
      </c>
      <c r="E18" s="180"/>
      <c r="F18" s="185"/>
      <c r="G18" s="34">
        <f t="shared" si="0"/>
        <v>0</v>
      </c>
      <c r="H18" s="180"/>
      <c r="I18" s="147"/>
      <c r="J18" s="147"/>
      <c r="K18" s="147"/>
      <c r="L18" s="181"/>
      <c r="M18" s="183"/>
      <c r="N18" s="147"/>
      <c r="O18" s="181"/>
      <c r="P18" s="34">
        <f t="shared" si="1"/>
        <v>0</v>
      </c>
      <c r="Q18" s="146"/>
      <c r="R18" s="147"/>
      <c r="S18" s="147"/>
      <c r="T18" s="147"/>
      <c r="U18" s="25">
        <f t="shared" si="2"/>
        <v>0</v>
      </c>
      <c r="V18" s="191"/>
      <c r="W18" s="37">
        <f t="shared" si="5"/>
        <v>0</v>
      </c>
      <c r="X18" s="20">
        <f t="shared" si="4"/>
        <v>0</v>
      </c>
      <c r="Y18" s="21">
        <f>IF(X18&gt;=Stammdaten!$G$3,1,IF(X18&gt;=Stammdaten!$G$4,2,IF(X18&gt;=Stammdaten!$G$5,3,IF(X18&gt;=Stammdaten!$G$6,4,5))))</f>
        <v>5</v>
      </c>
      <c r="Z18" s="194"/>
      <c r="AA18" s="5"/>
    </row>
    <row r="19" spans="1:27" s="6" customFormat="1" ht="15" customHeight="1" x14ac:dyDescent="0.25">
      <c r="A19" s="4" t="str">
        <f>Stammdaten!C19&amp;" "&amp;Stammdaten!D19</f>
        <v>14 Schülername 14</v>
      </c>
      <c r="B19" s="146"/>
      <c r="C19" s="181"/>
      <c r="D19" s="34">
        <f t="shared" si="3"/>
        <v>0</v>
      </c>
      <c r="E19" s="180"/>
      <c r="F19" s="185"/>
      <c r="G19" s="34">
        <f t="shared" si="0"/>
        <v>0</v>
      </c>
      <c r="H19" s="180"/>
      <c r="I19" s="147"/>
      <c r="J19" s="147"/>
      <c r="K19" s="147"/>
      <c r="L19" s="181"/>
      <c r="M19" s="183"/>
      <c r="N19" s="147"/>
      <c r="O19" s="181"/>
      <c r="P19" s="34">
        <f t="shared" si="1"/>
        <v>0</v>
      </c>
      <c r="Q19" s="146"/>
      <c r="R19" s="147"/>
      <c r="S19" s="147"/>
      <c r="T19" s="147"/>
      <c r="U19" s="25">
        <f t="shared" si="2"/>
        <v>0</v>
      </c>
      <c r="V19" s="191"/>
      <c r="W19" s="37">
        <f t="shared" si="5"/>
        <v>0</v>
      </c>
      <c r="X19" s="20">
        <f t="shared" si="4"/>
        <v>0</v>
      </c>
      <c r="Y19" s="21">
        <f>IF(X19&gt;=Stammdaten!$G$3,1,IF(X19&gt;=Stammdaten!$G$4,2,IF(X19&gt;=Stammdaten!$G$5,3,IF(X19&gt;=Stammdaten!$G$6,4,5))))</f>
        <v>5</v>
      </c>
      <c r="Z19" s="194"/>
      <c r="AA19" s="5"/>
    </row>
    <row r="20" spans="1:27" s="6" customFormat="1" ht="15" customHeight="1" x14ac:dyDescent="0.25">
      <c r="A20" s="4" t="str">
        <f>Stammdaten!C20&amp;" "&amp;Stammdaten!D20</f>
        <v>15 Schülername 15</v>
      </c>
      <c r="B20" s="146"/>
      <c r="C20" s="181"/>
      <c r="D20" s="34">
        <f t="shared" si="3"/>
        <v>0</v>
      </c>
      <c r="E20" s="180"/>
      <c r="F20" s="185"/>
      <c r="G20" s="34">
        <f t="shared" si="0"/>
        <v>0</v>
      </c>
      <c r="H20" s="180"/>
      <c r="I20" s="147"/>
      <c r="J20" s="147"/>
      <c r="K20" s="147"/>
      <c r="L20" s="181"/>
      <c r="M20" s="183"/>
      <c r="N20" s="147"/>
      <c r="O20" s="181"/>
      <c r="P20" s="34">
        <f t="shared" si="1"/>
        <v>0</v>
      </c>
      <c r="Q20" s="146"/>
      <c r="R20" s="147"/>
      <c r="S20" s="147"/>
      <c r="T20" s="147"/>
      <c r="U20" s="25">
        <f t="shared" si="2"/>
        <v>0</v>
      </c>
      <c r="V20" s="191"/>
      <c r="W20" s="37">
        <f t="shared" si="5"/>
        <v>0</v>
      </c>
      <c r="X20" s="20">
        <f t="shared" si="4"/>
        <v>0</v>
      </c>
      <c r="Y20" s="21">
        <f>IF(X20&gt;=Stammdaten!$G$3,1,IF(X20&gt;=Stammdaten!$G$4,2,IF(X20&gt;=Stammdaten!$G$5,3,IF(X20&gt;=Stammdaten!$G$6,4,5))))</f>
        <v>5</v>
      </c>
      <c r="Z20" s="194"/>
      <c r="AA20" s="5"/>
    </row>
    <row r="21" spans="1:27" s="6" customFormat="1" ht="15" customHeight="1" x14ac:dyDescent="0.25">
      <c r="A21" s="4" t="str">
        <f>Stammdaten!C21&amp;" "&amp;Stammdaten!D21</f>
        <v>16 Schülername 16</v>
      </c>
      <c r="B21" s="146"/>
      <c r="C21" s="181"/>
      <c r="D21" s="34">
        <f t="shared" si="3"/>
        <v>0</v>
      </c>
      <c r="E21" s="180"/>
      <c r="F21" s="185"/>
      <c r="G21" s="34">
        <f t="shared" si="0"/>
        <v>0</v>
      </c>
      <c r="H21" s="180"/>
      <c r="I21" s="147"/>
      <c r="J21" s="147"/>
      <c r="K21" s="147"/>
      <c r="L21" s="181"/>
      <c r="M21" s="183"/>
      <c r="N21" s="147"/>
      <c r="O21" s="181"/>
      <c r="P21" s="34">
        <f t="shared" si="1"/>
        <v>0</v>
      </c>
      <c r="Q21" s="146"/>
      <c r="R21" s="147"/>
      <c r="S21" s="147"/>
      <c r="T21" s="147"/>
      <c r="U21" s="25">
        <f t="shared" si="2"/>
        <v>0</v>
      </c>
      <c r="V21" s="191"/>
      <c r="W21" s="37">
        <f t="shared" si="5"/>
        <v>0</v>
      </c>
      <c r="X21" s="20">
        <f t="shared" si="4"/>
        <v>0</v>
      </c>
      <c r="Y21" s="21">
        <f>IF(X21&gt;=Stammdaten!$G$3,1,IF(X21&gt;=Stammdaten!$G$4,2,IF(X21&gt;=Stammdaten!$G$5,3,IF(X21&gt;=Stammdaten!$G$6,4,5))))</f>
        <v>5</v>
      </c>
      <c r="Z21" s="194"/>
      <c r="AA21" s="5"/>
    </row>
    <row r="22" spans="1:27" s="6" customFormat="1" ht="15" customHeight="1" x14ac:dyDescent="0.25">
      <c r="A22" s="4" t="str">
        <f>Stammdaten!C22&amp;" "&amp;Stammdaten!D22</f>
        <v>17 Schülername 17</v>
      </c>
      <c r="B22" s="146"/>
      <c r="C22" s="181"/>
      <c r="D22" s="34">
        <f t="shared" si="3"/>
        <v>0</v>
      </c>
      <c r="E22" s="180"/>
      <c r="F22" s="185"/>
      <c r="G22" s="34">
        <f t="shared" si="0"/>
        <v>0</v>
      </c>
      <c r="H22" s="180"/>
      <c r="I22" s="147"/>
      <c r="J22" s="147"/>
      <c r="K22" s="147"/>
      <c r="L22" s="181"/>
      <c r="M22" s="183"/>
      <c r="N22" s="147"/>
      <c r="O22" s="181"/>
      <c r="P22" s="34">
        <f t="shared" si="1"/>
        <v>0</v>
      </c>
      <c r="Q22" s="146"/>
      <c r="R22" s="147"/>
      <c r="S22" s="147"/>
      <c r="T22" s="147"/>
      <c r="U22" s="25">
        <f t="shared" si="2"/>
        <v>0</v>
      </c>
      <c r="V22" s="191"/>
      <c r="W22" s="37">
        <f t="shared" si="5"/>
        <v>0</v>
      </c>
      <c r="X22" s="20">
        <f t="shared" si="4"/>
        <v>0</v>
      </c>
      <c r="Y22" s="21">
        <f>IF(X22&gt;=Stammdaten!$G$3,1,IF(X22&gt;=Stammdaten!$G$4,2,IF(X22&gt;=Stammdaten!$G$5,3,IF(X22&gt;=Stammdaten!$G$6,4,5))))</f>
        <v>5</v>
      </c>
      <c r="Z22" s="194"/>
      <c r="AA22" s="5"/>
    </row>
    <row r="23" spans="1:27" s="6" customFormat="1" ht="15" customHeight="1" x14ac:dyDescent="0.25">
      <c r="A23" s="4" t="str">
        <f>Stammdaten!C23&amp;" "&amp;Stammdaten!D23</f>
        <v>18 Schülername 18</v>
      </c>
      <c r="B23" s="146"/>
      <c r="C23" s="181"/>
      <c r="D23" s="34">
        <f t="shared" si="3"/>
        <v>0</v>
      </c>
      <c r="E23" s="180"/>
      <c r="F23" s="185"/>
      <c r="G23" s="34">
        <f t="shared" si="0"/>
        <v>0</v>
      </c>
      <c r="H23" s="180"/>
      <c r="I23" s="147"/>
      <c r="J23" s="147"/>
      <c r="K23" s="147"/>
      <c r="L23" s="181"/>
      <c r="M23" s="183"/>
      <c r="N23" s="147"/>
      <c r="O23" s="181"/>
      <c r="P23" s="34">
        <f t="shared" si="1"/>
        <v>0</v>
      </c>
      <c r="Q23" s="146"/>
      <c r="R23" s="147"/>
      <c r="S23" s="147"/>
      <c r="T23" s="147"/>
      <c r="U23" s="25">
        <f t="shared" si="2"/>
        <v>0</v>
      </c>
      <c r="V23" s="191"/>
      <c r="W23" s="37">
        <f t="shared" si="5"/>
        <v>0</v>
      </c>
      <c r="X23" s="20">
        <f t="shared" si="4"/>
        <v>0</v>
      </c>
      <c r="Y23" s="21">
        <f>IF(X23&gt;=Stammdaten!$G$3,1,IF(X23&gt;=Stammdaten!$G$4,2,IF(X23&gt;=Stammdaten!$G$5,3,IF(X23&gt;=Stammdaten!$G$6,4,5))))</f>
        <v>5</v>
      </c>
      <c r="Z23" s="194"/>
      <c r="AA23" s="5"/>
    </row>
    <row r="24" spans="1:27" s="6" customFormat="1" ht="15" customHeight="1" x14ac:dyDescent="0.25">
      <c r="A24" s="4" t="str">
        <f>Stammdaten!C24&amp;" "&amp;Stammdaten!D24</f>
        <v>19 Schülername 19</v>
      </c>
      <c r="B24" s="146"/>
      <c r="C24" s="181"/>
      <c r="D24" s="34">
        <f t="shared" si="3"/>
        <v>0</v>
      </c>
      <c r="E24" s="180"/>
      <c r="F24" s="185"/>
      <c r="G24" s="34">
        <f t="shared" si="0"/>
        <v>0</v>
      </c>
      <c r="H24" s="180"/>
      <c r="I24" s="147"/>
      <c r="J24" s="147"/>
      <c r="K24" s="147"/>
      <c r="L24" s="181"/>
      <c r="M24" s="183"/>
      <c r="N24" s="147"/>
      <c r="O24" s="181"/>
      <c r="P24" s="34">
        <f t="shared" si="1"/>
        <v>0</v>
      </c>
      <c r="Q24" s="146"/>
      <c r="R24" s="147"/>
      <c r="S24" s="147"/>
      <c r="T24" s="147"/>
      <c r="U24" s="25">
        <f t="shared" si="2"/>
        <v>0</v>
      </c>
      <c r="V24" s="191"/>
      <c r="W24" s="37">
        <f t="shared" si="5"/>
        <v>0</v>
      </c>
      <c r="X24" s="20">
        <f t="shared" si="4"/>
        <v>0</v>
      </c>
      <c r="Y24" s="21">
        <f>IF(X24&gt;=Stammdaten!$G$3,1,IF(X24&gt;=Stammdaten!$G$4,2,IF(X24&gt;=Stammdaten!$G$5,3,IF(X24&gt;=Stammdaten!$G$6,4,5))))</f>
        <v>5</v>
      </c>
      <c r="Z24" s="194"/>
      <c r="AA24" s="5"/>
    </row>
    <row r="25" spans="1:27" s="6" customFormat="1" ht="15" customHeight="1" x14ac:dyDescent="0.25">
      <c r="A25" s="4" t="str">
        <f>Stammdaten!C25&amp;" "&amp;Stammdaten!D25</f>
        <v>20 Schülername 20</v>
      </c>
      <c r="B25" s="146"/>
      <c r="C25" s="181"/>
      <c r="D25" s="34">
        <f t="shared" si="3"/>
        <v>0</v>
      </c>
      <c r="E25" s="180"/>
      <c r="F25" s="185"/>
      <c r="G25" s="34">
        <f t="shared" si="0"/>
        <v>0</v>
      </c>
      <c r="H25" s="180"/>
      <c r="I25" s="147"/>
      <c r="J25" s="147"/>
      <c r="K25" s="147"/>
      <c r="L25" s="181"/>
      <c r="M25" s="183"/>
      <c r="N25" s="147"/>
      <c r="O25" s="181"/>
      <c r="P25" s="34">
        <f t="shared" si="1"/>
        <v>0</v>
      </c>
      <c r="Q25" s="146"/>
      <c r="R25" s="147"/>
      <c r="S25" s="147"/>
      <c r="T25" s="147"/>
      <c r="U25" s="25">
        <f t="shared" si="2"/>
        <v>0</v>
      </c>
      <c r="V25" s="191"/>
      <c r="W25" s="37">
        <f t="shared" si="5"/>
        <v>0</v>
      </c>
      <c r="X25" s="20">
        <f t="shared" si="4"/>
        <v>0</v>
      </c>
      <c r="Y25" s="21">
        <f>IF(X25&gt;=Stammdaten!$G$3,1,IF(X25&gt;=Stammdaten!$G$4,2,IF(X25&gt;=Stammdaten!$G$5,3,IF(X25&gt;=Stammdaten!$G$6,4,5))))</f>
        <v>5</v>
      </c>
      <c r="Z25" s="194"/>
      <c r="AA25" s="5"/>
    </row>
    <row r="26" spans="1:27" s="6" customFormat="1" ht="15" customHeight="1" x14ac:dyDescent="0.25">
      <c r="A26" s="4" t="str">
        <f>Stammdaten!C26&amp;" "&amp;Stammdaten!D26</f>
        <v>21 Schülername 21</v>
      </c>
      <c r="B26" s="146"/>
      <c r="C26" s="181"/>
      <c r="D26" s="34">
        <f t="shared" si="3"/>
        <v>0</v>
      </c>
      <c r="E26" s="180"/>
      <c r="F26" s="185"/>
      <c r="G26" s="34">
        <f t="shared" si="0"/>
        <v>0</v>
      </c>
      <c r="H26" s="180"/>
      <c r="I26" s="147"/>
      <c r="J26" s="147"/>
      <c r="K26" s="147"/>
      <c r="L26" s="181"/>
      <c r="M26" s="183"/>
      <c r="N26" s="147"/>
      <c r="O26" s="181"/>
      <c r="P26" s="34">
        <f t="shared" si="1"/>
        <v>0</v>
      </c>
      <c r="Q26" s="146"/>
      <c r="R26" s="147"/>
      <c r="S26" s="147"/>
      <c r="T26" s="147"/>
      <c r="U26" s="25">
        <f t="shared" si="2"/>
        <v>0</v>
      </c>
      <c r="V26" s="191"/>
      <c r="W26" s="37">
        <f t="shared" si="5"/>
        <v>0</v>
      </c>
      <c r="X26" s="20">
        <f t="shared" si="4"/>
        <v>0</v>
      </c>
      <c r="Y26" s="21">
        <f>IF(X26&gt;=Stammdaten!$G$3,1,IF(X26&gt;=Stammdaten!$G$4,2,IF(X26&gt;=Stammdaten!$G$5,3,IF(X26&gt;=Stammdaten!$G$6,4,5))))</f>
        <v>5</v>
      </c>
      <c r="Z26" s="194"/>
      <c r="AA26" s="5"/>
    </row>
    <row r="27" spans="1:27" s="6" customFormat="1" ht="15" customHeight="1" x14ac:dyDescent="0.25">
      <c r="A27" s="4" t="str">
        <f>Stammdaten!C27&amp;" "&amp;Stammdaten!D27</f>
        <v>22 Schülername 22</v>
      </c>
      <c r="B27" s="146"/>
      <c r="C27" s="181"/>
      <c r="D27" s="34">
        <f t="shared" si="3"/>
        <v>0</v>
      </c>
      <c r="E27" s="180"/>
      <c r="F27" s="185"/>
      <c r="G27" s="34">
        <f t="shared" si="0"/>
        <v>0</v>
      </c>
      <c r="H27" s="180"/>
      <c r="I27" s="147"/>
      <c r="J27" s="147"/>
      <c r="K27" s="147"/>
      <c r="L27" s="181"/>
      <c r="M27" s="183"/>
      <c r="N27" s="147"/>
      <c r="O27" s="181"/>
      <c r="P27" s="34">
        <f t="shared" si="1"/>
        <v>0</v>
      </c>
      <c r="Q27" s="146"/>
      <c r="R27" s="147"/>
      <c r="S27" s="147"/>
      <c r="T27" s="147"/>
      <c r="U27" s="25">
        <f t="shared" si="2"/>
        <v>0</v>
      </c>
      <c r="V27" s="191"/>
      <c r="W27" s="37">
        <f t="shared" si="5"/>
        <v>0</v>
      </c>
      <c r="X27" s="20">
        <f t="shared" si="4"/>
        <v>0</v>
      </c>
      <c r="Y27" s="21">
        <f>IF(X27&gt;=Stammdaten!$G$3,1,IF(X27&gt;=Stammdaten!$G$4,2,IF(X27&gt;=Stammdaten!$G$5,3,IF(X27&gt;=Stammdaten!$G$6,4,5))))</f>
        <v>5</v>
      </c>
      <c r="Z27" s="194"/>
      <c r="AA27" s="5"/>
    </row>
    <row r="28" spans="1:27" s="6" customFormat="1" ht="15" customHeight="1" x14ac:dyDescent="0.25">
      <c r="A28" s="4" t="str">
        <f>Stammdaten!C28&amp;" "&amp;Stammdaten!D28</f>
        <v>23 Schülername 23</v>
      </c>
      <c r="B28" s="146"/>
      <c r="C28" s="181"/>
      <c r="D28" s="34">
        <f t="shared" si="3"/>
        <v>0</v>
      </c>
      <c r="E28" s="180"/>
      <c r="F28" s="185"/>
      <c r="G28" s="34">
        <f t="shared" si="0"/>
        <v>0</v>
      </c>
      <c r="H28" s="180"/>
      <c r="I28" s="147"/>
      <c r="J28" s="147"/>
      <c r="K28" s="147"/>
      <c r="L28" s="181"/>
      <c r="M28" s="183"/>
      <c r="N28" s="147"/>
      <c r="O28" s="181"/>
      <c r="P28" s="34">
        <f t="shared" si="1"/>
        <v>0</v>
      </c>
      <c r="Q28" s="146"/>
      <c r="R28" s="147"/>
      <c r="S28" s="147"/>
      <c r="T28" s="147"/>
      <c r="U28" s="25">
        <f t="shared" si="2"/>
        <v>0</v>
      </c>
      <c r="V28" s="191"/>
      <c r="W28" s="37">
        <f t="shared" si="5"/>
        <v>0</v>
      </c>
      <c r="X28" s="20">
        <f t="shared" si="4"/>
        <v>0</v>
      </c>
      <c r="Y28" s="21">
        <f>IF(X28&gt;=Stammdaten!$G$3,1,IF(X28&gt;=Stammdaten!$G$4,2,IF(X28&gt;=Stammdaten!$G$5,3,IF(X28&gt;=Stammdaten!$G$6,4,5))))</f>
        <v>5</v>
      </c>
      <c r="Z28" s="194"/>
      <c r="AA28" s="5"/>
    </row>
    <row r="29" spans="1:27" s="6" customFormat="1" ht="15" customHeight="1" x14ac:dyDescent="0.25">
      <c r="A29" s="4" t="str">
        <f>Stammdaten!C29&amp;" "&amp;Stammdaten!D29</f>
        <v>24 Schülername 24</v>
      </c>
      <c r="B29" s="146"/>
      <c r="C29" s="181"/>
      <c r="D29" s="34">
        <f t="shared" si="3"/>
        <v>0</v>
      </c>
      <c r="E29" s="180"/>
      <c r="F29" s="185"/>
      <c r="G29" s="34">
        <f t="shared" si="0"/>
        <v>0</v>
      </c>
      <c r="H29" s="180"/>
      <c r="I29" s="147"/>
      <c r="J29" s="147"/>
      <c r="K29" s="147"/>
      <c r="L29" s="181"/>
      <c r="M29" s="183"/>
      <c r="N29" s="147"/>
      <c r="O29" s="181"/>
      <c r="P29" s="34">
        <f t="shared" si="1"/>
        <v>0</v>
      </c>
      <c r="Q29" s="146"/>
      <c r="R29" s="147"/>
      <c r="S29" s="147"/>
      <c r="T29" s="147"/>
      <c r="U29" s="25">
        <f t="shared" si="2"/>
        <v>0</v>
      </c>
      <c r="V29" s="191"/>
      <c r="W29" s="37">
        <f t="shared" si="5"/>
        <v>0</v>
      </c>
      <c r="X29" s="20">
        <f t="shared" si="4"/>
        <v>0</v>
      </c>
      <c r="Y29" s="21">
        <f>IF(X29&gt;=Stammdaten!$G$3,1,IF(X29&gt;=Stammdaten!$G$4,2,IF(X29&gt;=Stammdaten!$G$5,3,IF(X29&gt;=Stammdaten!$G$6,4,5))))</f>
        <v>5</v>
      </c>
      <c r="Z29" s="194"/>
      <c r="AA29" s="5"/>
    </row>
    <row r="30" spans="1:27" s="6" customFormat="1" ht="15" customHeight="1" x14ac:dyDescent="0.25">
      <c r="A30" s="4" t="str">
        <f>Stammdaten!C30&amp;" "&amp;Stammdaten!D30</f>
        <v>25 Schülername 25</v>
      </c>
      <c r="B30" s="146"/>
      <c r="C30" s="181"/>
      <c r="D30" s="34">
        <f t="shared" si="3"/>
        <v>0</v>
      </c>
      <c r="E30" s="180"/>
      <c r="F30" s="185"/>
      <c r="G30" s="34">
        <f t="shared" si="0"/>
        <v>0</v>
      </c>
      <c r="H30" s="180"/>
      <c r="I30" s="147"/>
      <c r="J30" s="147"/>
      <c r="K30" s="147"/>
      <c r="L30" s="181"/>
      <c r="M30" s="183"/>
      <c r="N30" s="147"/>
      <c r="O30" s="181"/>
      <c r="P30" s="34">
        <f t="shared" si="1"/>
        <v>0</v>
      </c>
      <c r="Q30" s="146"/>
      <c r="R30" s="147"/>
      <c r="S30" s="147"/>
      <c r="T30" s="147"/>
      <c r="U30" s="25">
        <f t="shared" si="2"/>
        <v>0</v>
      </c>
      <c r="V30" s="191"/>
      <c r="W30" s="37">
        <f t="shared" si="5"/>
        <v>0</v>
      </c>
      <c r="X30" s="20">
        <f t="shared" si="4"/>
        <v>0</v>
      </c>
      <c r="Y30" s="21">
        <f>IF(X30&gt;=Stammdaten!$G$3,1,IF(X30&gt;=Stammdaten!$G$4,2,IF(X30&gt;=Stammdaten!$G$5,3,IF(X30&gt;=Stammdaten!$G$6,4,5))))</f>
        <v>5</v>
      </c>
      <c r="Z30" s="194"/>
      <c r="AA30" s="5"/>
    </row>
    <row r="31" spans="1:27" s="6" customFormat="1" ht="15" customHeight="1" x14ac:dyDescent="0.25">
      <c r="A31" s="4" t="str">
        <f>Stammdaten!C31&amp;" "&amp;Stammdaten!D31</f>
        <v>26 Schülername 26</v>
      </c>
      <c r="B31" s="146"/>
      <c r="C31" s="181"/>
      <c r="D31" s="34">
        <f t="shared" si="3"/>
        <v>0</v>
      </c>
      <c r="E31" s="180"/>
      <c r="F31" s="185"/>
      <c r="G31" s="34">
        <f t="shared" si="0"/>
        <v>0</v>
      </c>
      <c r="H31" s="180"/>
      <c r="I31" s="147"/>
      <c r="J31" s="147"/>
      <c r="K31" s="147"/>
      <c r="L31" s="181"/>
      <c r="M31" s="183"/>
      <c r="N31" s="147"/>
      <c r="O31" s="181"/>
      <c r="P31" s="34">
        <f t="shared" si="1"/>
        <v>0</v>
      </c>
      <c r="Q31" s="146"/>
      <c r="R31" s="147"/>
      <c r="S31" s="147"/>
      <c r="T31" s="147"/>
      <c r="U31" s="25">
        <f t="shared" si="2"/>
        <v>0</v>
      </c>
      <c r="V31" s="191"/>
      <c r="W31" s="37">
        <f t="shared" si="5"/>
        <v>0</v>
      </c>
      <c r="X31" s="20">
        <f t="shared" si="4"/>
        <v>0</v>
      </c>
      <c r="Y31" s="21">
        <f>IF(X31&gt;=Stammdaten!$G$3,1,IF(X31&gt;=Stammdaten!$G$4,2,IF(X31&gt;=Stammdaten!$G$5,3,IF(X31&gt;=Stammdaten!$G$6,4,5))))</f>
        <v>5</v>
      </c>
      <c r="Z31" s="194"/>
      <c r="AA31" s="5"/>
    </row>
    <row r="32" spans="1:27" s="6" customFormat="1" ht="15" customHeight="1" x14ac:dyDescent="0.25">
      <c r="A32" s="4" t="str">
        <f>Stammdaten!C32&amp;" "&amp;Stammdaten!D32</f>
        <v>27 Schülername 27</v>
      </c>
      <c r="B32" s="146"/>
      <c r="C32" s="181"/>
      <c r="D32" s="34">
        <f t="shared" si="3"/>
        <v>0</v>
      </c>
      <c r="E32" s="180"/>
      <c r="F32" s="185"/>
      <c r="G32" s="34">
        <f t="shared" si="0"/>
        <v>0</v>
      </c>
      <c r="H32" s="180"/>
      <c r="I32" s="147"/>
      <c r="J32" s="147"/>
      <c r="K32" s="147"/>
      <c r="L32" s="181"/>
      <c r="M32" s="183"/>
      <c r="N32" s="147"/>
      <c r="O32" s="181"/>
      <c r="P32" s="34">
        <f t="shared" si="1"/>
        <v>0</v>
      </c>
      <c r="Q32" s="146"/>
      <c r="R32" s="147"/>
      <c r="S32" s="147"/>
      <c r="T32" s="147"/>
      <c r="U32" s="25">
        <f t="shared" si="2"/>
        <v>0</v>
      </c>
      <c r="V32" s="191"/>
      <c r="W32" s="37">
        <f t="shared" si="5"/>
        <v>0</v>
      </c>
      <c r="X32" s="20">
        <f t="shared" si="4"/>
        <v>0</v>
      </c>
      <c r="Y32" s="21">
        <f>IF(X32&gt;=Stammdaten!$G$3,1,IF(X32&gt;=Stammdaten!$G$4,2,IF(X32&gt;=Stammdaten!$G$5,3,IF(X32&gt;=Stammdaten!$G$6,4,5))))</f>
        <v>5</v>
      </c>
      <c r="Z32" s="194"/>
      <c r="AA32" s="5"/>
    </row>
    <row r="33" spans="1:27" s="6" customFormat="1" ht="15" customHeight="1" x14ac:dyDescent="0.25">
      <c r="A33" s="4" t="str">
        <f>Stammdaten!C33&amp;" "&amp;Stammdaten!D33</f>
        <v>28 Schülername 28</v>
      </c>
      <c r="B33" s="146"/>
      <c r="C33" s="181"/>
      <c r="D33" s="34">
        <f t="shared" si="3"/>
        <v>0</v>
      </c>
      <c r="E33" s="180"/>
      <c r="F33" s="185"/>
      <c r="G33" s="34">
        <f t="shared" si="0"/>
        <v>0</v>
      </c>
      <c r="H33" s="180"/>
      <c r="I33" s="147"/>
      <c r="J33" s="147"/>
      <c r="K33" s="147"/>
      <c r="L33" s="181"/>
      <c r="M33" s="183"/>
      <c r="N33" s="147"/>
      <c r="O33" s="181"/>
      <c r="P33" s="34">
        <f t="shared" si="1"/>
        <v>0</v>
      </c>
      <c r="Q33" s="146"/>
      <c r="R33" s="147"/>
      <c r="S33" s="147"/>
      <c r="T33" s="147"/>
      <c r="U33" s="25">
        <f t="shared" si="2"/>
        <v>0</v>
      </c>
      <c r="V33" s="191"/>
      <c r="W33" s="37">
        <f t="shared" si="5"/>
        <v>0</v>
      </c>
      <c r="X33" s="20">
        <f t="shared" si="4"/>
        <v>0</v>
      </c>
      <c r="Y33" s="21">
        <f>IF(X33&gt;=Stammdaten!$G$3,1,IF(X33&gt;=Stammdaten!$G$4,2,IF(X33&gt;=Stammdaten!$G$5,3,IF(X33&gt;=Stammdaten!$G$6,4,5))))</f>
        <v>5</v>
      </c>
      <c r="Z33" s="194"/>
      <c r="AA33" s="5"/>
    </row>
    <row r="34" spans="1:27" s="6" customFormat="1" ht="15" customHeight="1" x14ac:dyDescent="0.25">
      <c r="A34" s="4" t="str">
        <f>Stammdaten!C34&amp;" "&amp;Stammdaten!D34</f>
        <v>29 Schülername 29</v>
      </c>
      <c r="B34" s="146"/>
      <c r="C34" s="181"/>
      <c r="D34" s="34">
        <f t="shared" si="3"/>
        <v>0</v>
      </c>
      <c r="E34" s="180"/>
      <c r="F34" s="185"/>
      <c r="G34" s="34">
        <f t="shared" si="0"/>
        <v>0</v>
      </c>
      <c r="H34" s="180"/>
      <c r="I34" s="147"/>
      <c r="J34" s="147"/>
      <c r="K34" s="147"/>
      <c r="L34" s="181"/>
      <c r="M34" s="183"/>
      <c r="N34" s="147"/>
      <c r="O34" s="181"/>
      <c r="P34" s="34">
        <f t="shared" si="1"/>
        <v>0</v>
      </c>
      <c r="Q34" s="146"/>
      <c r="R34" s="147"/>
      <c r="S34" s="147"/>
      <c r="T34" s="147"/>
      <c r="U34" s="25">
        <f t="shared" si="2"/>
        <v>0</v>
      </c>
      <c r="V34" s="191"/>
      <c r="W34" s="37">
        <f t="shared" si="5"/>
        <v>0</v>
      </c>
      <c r="X34" s="20">
        <f t="shared" si="4"/>
        <v>0</v>
      </c>
      <c r="Y34" s="21">
        <f>IF(X34&gt;=Stammdaten!$G$3,1,IF(X34&gt;=Stammdaten!$G$4,2,IF(X34&gt;=Stammdaten!$G$5,3,IF(X34&gt;=Stammdaten!$G$6,4,5))))</f>
        <v>5</v>
      </c>
      <c r="Z34" s="194"/>
      <c r="AA34" s="5"/>
    </row>
    <row r="35" spans="1:27" s="6" customFormat="1" ht="15" customHeight="1" x14ac:dyDescent="0.25">
      <c r="A35" s="4" t="str">
        <f>Stammdaten!C35&amp;" "&amp;Stammdaten!D35</f>
        <v>30 Schülername 30</v>
      </c>
      <c r="B35" s="146"/>
      <c r="C35" s="181"/>
      <c r="D35" s="34">
        <f t="shared" si="3"/>
        <v>0</v>
      </c>
      <c r="E35" s="180"/>
      <c r="F35" s="185"/>
      <c r="G35" s="34">
        <f t="shared" si="0"/>
        <v>0</v>
      </c>
      <c r="H35" s="180"/>
      <c r="I35" s="147"/>
      <c r="J35" s="147"/>
      <c r="K35" s="147"/>
      <c r="L35" s="181"/>
      <c r="M35" s="183"/>
      <c r="N35" s="147"/>
      <c r="O35" s="181"/>
      <c r="P35" s="34">
        <f t="shared" si="1"/>
        <v>0</v>
      </c>
      <c r="Q35" s="146"/>
      <c r="R35" s="147"/>
      <c r="S35" s="147"/>
      <c r="T35" s="147"/>
      <c r="U35" s="25">
        <f t="shared" si="2"/>
        <v>0</v>
      </c>
      <c r="V35" s="191"/>
      <c r="W35" s="37">
        <f t="shared" si="5"/>
        <v>0</v>
      </c>
      <c r="X35" s="20">
        <f t="shared" si="4"/>
        <v>0</v>
      </c>
      <c r="Y35" s="21">
        <f>IF(X35&gt;=Stammdaten!$G$3,1,IF(X35&gt;=Stammdaten!$G$4,2,IF(X35&gt;=Stammdaten!$G$5,3,IF(X35&gt;=Stammdaten!$G$6,4,5))))</f>
        <v>5</v>
      </c>
      <c r="Z35" s="194"/>
      <c r="AA35" s="5"/>
    </row>
    <row r="36" spans="1:27" s="6" customFormat="1" ht="15" customHeight="1" x14ac:dyDescent="0.25">
      <c r="A36" s="4" t="str">
        <f>Stammdaten!C36&amp;" "&amp;Stammdaten!D36</f>
        <v>31 Schülername 31</v>
      </c>
      <c r="B36" s="146"/>
      <c r="C36" s="181"/>
      <c r="D36" s="34">
        <f t="shared" si="3"/>
        <v>0</v>
      </c>
      <c r="E36" s="180"/>
      <c r="F36" s="185"/>
      <c r="G36" s="34">
        <f t="shared" si="0"/>
        <v>0</v>
      </c>
      <c r="H36" s="180"/>
      <c r="I36" s="147"/>
      <c r="J36" s="147"/>
      <c r="K36" s="147"/>
      <c r="L36" s="181"/>
      <c r="M36" s="183"/>
      <c r="N36" s="147"/>
      <c r="O36" s="181"/>
      <c r="P36" s="34">
        <f t="shared" si="1"/>
        <v>0</v>
      </c>
      <c r="Q36" s="146"/>
      <c r="R36" s="147"/>
      <c r="S36" s="147"/>
      <c r="T36" s="147"/>
      <c r="U36" s="25">
        <f t="shared" si="2"/>
        <v>0</v>
      </c>
      <c r="V36" s="191"/>
      <c r="W36" s="37">
        <f t="shared" si="5"/>
        <v>0</v>
      </c>
      <c r="X36" s="20">
        <f t="shared" si="4"/>
        <v>0</v>
      </c>
      <c r="Y36" s="21">
        <f>IF(X36&gt;=Stammdaten!$G$3,1,IF(X36&gt;=Stammdaten!$G$4,2,IF(X36&gt;=Stammdaten!$G$5,3,IF(X36&gt;=Stammdaten!$G$6,4,5))))</f>
        <v>5</v>
      </c>
      <c r="Z36" s="194"/>
      <c r="AA36" s="5"/>
    </row>
    <row r="37" spans="1:27" s="6" customFormat="1" ht="15" customHeight="1" x14ac:dyDescent="0.25">
      <c r="A37" s="4" t="str">
        <f>Stammdaten!C37&amp;" "&amp;Stammdaten!D37</f>
        <v>32 Schülername 32</v>
      </c>
      <c r="B37" s="146"/>
      <c r="C37" s="181"/>
      <c r="D37" s="34">
        <f t="shared" si="3"/>
        <v>0</v>
      </c>
      <c r="E37" s="180"/>
      <c r="F37" s="185"/>
      <c r="G37" s="34">
        <f t="shared" si="0"/>
        <v>0</v>
      </c>
      <c r="H37" s="180"/>
      <c r="I37" s="147"/>
      <c r="J37" s="147"/>
      <c r="K37" s="147"/>
      <c r="L37" s="181"/>
      <c r="M37" s="183"/>
      <c r="N37" s="147"/>
      <c r="O37" s="181"/>
      <c r="P37" s="34">
        <f t="shared" si="1"/>
        <v>0</v>
      </c>
      <c r="Q37" s="146"/>
      <c r="R37" s="147"/>
      <c r="S37" s="147"/>
      <c r="T37" s="147"/>
      <c r="U37" s="25">
        <f t="shared" si="2"/>
        <v>0</v>
      </c>
      <c r="V37" s="191"/>
      <c r="W37" s="37">
        <f t="shared" si="5"/>
        <v>0</v>
      </c>
      <c r="X37" s="20">
        <f t="shared" si="4"/>
        <v>0</v>
      </c>
      <c r="Y37" s="21">
        <f>IF(X37&gt;=Stammdaten!$G$3,1,IF(X37&gt;=Stammdaten!$G$4,2,IF(X37&gt;=Stammdaten!$G$5,3,IF(X37&gt;=Stammdaten!$G$6,4,5))))</f>
        <v>5</v>
      </c>
      <c r="Z37" s="194"/>
      <c r="AA37" s="5"/>
    </row>
    <row r="38" spans="1:27" s="6" customFormat="1" ht="15" customHeight="1" x14ac:dyDescent="0.25">
      <c r="A38" s="4" t="str">
        <f>Stammdaten!C38&amp;" "&amp;Stammdaten!D38</f>
        <v>33 Schülername 33</v>
      </c>
      <c r="B38" s="146"/>
      <c r="C38" s="181"/>
      <c r="D38" s="34">
        <f t="shared" si="3"/>
        <v>0</v>
      </c>
      <c r="E38" s="180"/>
      <c r="F38" s="185"/>
      <c r="G38" s="34">
        <f t="shared" si="0"/>
        <v>0</v>
      </c>
      <c r="H38" s="180"/>
      <c r="I38" s="147"/>
      <c r="J38" s="147"/>
      <c r="K38" s="147"/>
      <c r="L38" s="181"/>
      <c r="M38" s="183"/>
      <c r="N38" s="147"/>
      <c r="O38" s="181"/>
      <c r="P38" s="34">
        <f t="shared" si="1"/>
        <v>0</v>
      </c>
      <c r="Q38" s="146"/>
      <c r="R38" s="147"/>
      <c r="S38" s="147"/>
      <c r="T38" s="147"/>
      <c r="U38" s="25">
        <f t="shared" si="2"/>
        <v>0</v>
      </c>
      <c r="V38" s="191"/>
      <c r="W38" s="37">
        <f t="shared" si="5"/>
        <v>0</v>
      </c>
      <c r="X38" s="20">
        <f t="shared" si="4"/>
        <v>0</v>
      </c>
      <c r="Y38" s="21">
        <f>IF(X38&gt;=Stammdaten!$G$3,1,IF(X38&gt;=Stammdaten!$G$4,2,IF(X38&gt;=Stammdaten!$G$5,3,IF(X38&gt;=Stammdaten!$G$6,4,5))))</f>
        <v>5</v>
      </c>
      <c r="Z38" s="194"/>
      <c r="AA38" s="5"/>
    </row>
    <row r="39" spans="1:27" s="6" customFormat="1" ht="15" customHeight="1" x14ac:dyDescent="0.25">
      <c r="A39" s="4" t="str">
        <f>Stammdaten!C39&amp;" "&amp;Stammdaten!D39</f>
        <v>34 Schülername 34</v>
      </c>
      <c r="B39" s="146"/>
      <c r="C39" s="181"/>
      <c r="D39" s="34">
        <f t="shared" si="3"/>
        <v>0</v>
      </c>
      <c r="E39" s="180"/>
      <c r="F39" s="185"/>
      <c r="G39" s="34">
        <f t="shared" si="0"/>
        <v>0</v>
      </c>
      <c r="H39" s="180"/>
      <c r="I39" s="147"/>
      <c r="J39" s="147"/>
      <c r="K39" s="147"/>
      <c r="L39" s="181"/>
      <c r="M39" s="183"/>
      <c r="N39" s="147"/>
      <c r="O39" s="181"/>
      <c r="P39" s="34">
        <f t="shared" si="1"/>
        <v>0</v>
      </c>
      <c r="Q39" s="146"/>
      <c r="R39" s="147"/>
      <c r="S39" s="147"/>
      <c r="T39" s="147"/>
      <c r="U39" s="25">
        <f t="shared" si="2"/>
        <v>0</v>
      </c>
      <c r="V39" s="191"/>
      <c r="W39" s="37">
        <f t="shared" si="5"/>
        <v>0</v>
      </c>
      <c r="X39" s="20">
        <f t="shared" si="4"/>
        <v>0</v>
      </c>
      <c r="Y39" s="21">
        <f>IF(X39&gt;=Stammdaten!$G$3,1,IF(X39&gt;=Stammdaten!$G$4,2,IF(X39&gt;=Stammdaten!$G$5,3,IF(X39&gt;=Stammdaten!$G$6,4,5))))</f>
        <v>5</v>
      </c>
      <c r="Z39" s="194"/>
      <c r="AA39" s="5"/>
    </row>
    <row r="40" spans="1:27" s="6" customFormat="1" ht="15" customHeight="1" x14ac:dyDescent="0.25">
      <c r="A40" s="4" t="str">
        <f>Stammdaten!C40&amp;" "&amp;Stammdaten!D40</f>
        <v>35 Schülername 35</v>
      </c>
      <c r="B40" s="146"/>
      <c r="C40" s="181"/>
      <c r="D40" s="34">
        <f t="shared" si="3"/>
        <v>0</v>
      </c>
      <c r="E40" s="180"/>
      <c r="F40" s="185"/>
      <c r="G40" s="34">
        <f t="shared" si="0"/>
        <v>0</v>
      </c>
      <c r="H40" s="180"/>
      <c r="I40" s="147"/>
      <c r="J40" s="147"/>
      <c r="K40" s="147"/>
      <c r="L40" s="181"/>
      <c r="M40" s="183"/>
      <c r="N40" s="147"/>
      <c r="O40" s="181"/>
      <c r="P40" s="34">
        <f t="shared" si="1"/>
        <v>0</v>
      </c>
      <c r="Q40" s="146"/>
      <c r="R40" s="147"/>
      <c r="S40" s="147"/>
      <c r="T40" s="147"/>
      <c r="U40" s="25">
        <f t="shared" si="2"/>
        <v>0</v>
      </c>
      <c r="V40" s="191"/>
      <c r="W40" s="37">
        <f t="shared" si="5"/>
        <v>0</v>
      </c>
      <c r="X40" s="20">
        <f t="shared" si="4"/>
        <v>0</v>
      </c>
      <c r="Y40" s="21">
        <f>IF(X40&gt;=Stammdaten!$G$3,1,IF(X40&gt;=Stammdaten!$G$4,2,IF(X40&gt;=Stammdaten!$G$5,3,IF(X40&gt;=Stammdaten!$G$6,4,5))))</f>
        <v>5</v>
      </c>
      <c r="Z40" s="194"/>
      <c r="AA40" s="5"/>
    </row>
    <row r="41" spans="1:27" s="6" customFormat="1" ht="15" customHeight="1" x14ac:dyDescent="0.25">
      <c r="A41" s="4" t="str">
        <f>Stammdaten!C41&amp;" "&amp;Stammdaten!D41</f>
        <v>36 Schülername 36</v>
      </c>
      <c r="B41" s="146"/>
      <c r="C41" s="181"/>
      <c r="D41" s="34">
        <f t="shared" si="3"/>
        <v>0</v>
      </c>
      <c r="E41" s="180"/>
      <c r="F41" s="185"/>
      <c r="G41" s="34">
        <f>SUM(E41:F41)/SUM($E$5:$F$5)*100</f>
        <v>0</v>
      </c>
      <c r="H41" s="180"/>
      <c r="I41" s="147"/>
      <c r="J41" s="147"/>
      <c r="K41" s="147"/>
      <c r="L41" s="181"/>
      <c r="M41" s="183"/>
      <c r="N41" s="147"/>
      <c r="O41" s="181"/>
      <c r="P41" s="34">
        <f>SUM(H41:O41)/SUM($H$5:$O$5)*100</f>
        <v>0</v>
      </c>
      <c r="Q41" s="146"/>
      <c r="R41" s="147"/>
      <c r="S41" s="147"/>
      <c r="T41" s="147"/>
      <c r="U41" s="25">
        <f>SUM(Q41:T41)</f>
        <v>0</v>
      </c>
      <c r="V41" s="191"/>
      <c r="W41" s="37">
        <f t="shared" si="5"/>
        <v>0</v>
      </c>
      <c r="X41" s="20">
        <f t="shared" si="4"/>
        <v>0</v>
      </c>
      <c r="Y41" s="21">
        <f>IF(X41&gt;=Stammdaten!$G$3,1,IF(X41&gt;=Stammdaten!$G$4,2,IF(X41&gt;=Stammdaten!$G$5,3,IF(X41&gt;=Stammdaten!$G$6,4,5))))</f>
        <v>5</v>
      </c>
      <c r="Z41" s="194"/>
      <c r="AA41" s="5"/>
    </row>
  </sheetData>
  <mergeCells count="1">
    <mergeCell ref="Q1:U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Wichtiges zu Beginn</vt:lpstr>
      <vt:lpstr>ToC</vt:lpstr>
      <vt:lpstr>Notenübersicht</vt:lpstr>
      <vt:lpstr>Notenspiegel</vt:lpstr>
      <vt:lpstr>WH</vt:lpstr>
      <vt:lpstr>HÜ</vt:lpstr>
      <vt:lpstr>Mündl.</vt:lpstr>
      <vt:lpstr>RP</vt:lpstr>
      <vt:lpstr>SA1</vt:lpstr>
      <vt:lpstr>SA2</vt:lpstr>
      <vt:lpstr>SA3</vt:lpstr>
      <vt:lpstr>SA4</vt:lpstr>
      <vt:lpstr>Stammdaten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Notenrechner</dc:title>
  <dc:creator>kamon.at</dc:creator>
  <cp:lastModifiedBy>Christoph Kamon</cp:lastModifiedBy>
  <dcterms:created xsi:type="dcterms:W3CDTF">2022-08-28T09:37:44Z</dcterms:created>
  <dcterms:modified xsi:type="dcterms:W3CDTF">2024-06-02T11:25:11Z</dcterms:modified>
</cp:coreProperties>
</file>